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表1-平衡" sheetId="13" r:id="rId1"/>
    <sheet name="表2-2022年收入执行" sheetId="1" r:id="rId2"/>
    <sheet name="表3-2022年支出执行" sheetId="2" r:id="rId3"/>
    <sheet name="表4-2022年结余执行" sheetId="3" r:id="rId4"/>
    <sheet name="表5-2023年收入预算" sheetId="4" r:id="rId5"/>
    <sheet name="表6-2023年支出预算" sheetId="5" r:id="rId6"/>
    <sheet name="表7-2023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'表2-2022年收入执行'!$A$1:$D$35</definedName>
    <definedName name="_xlnm.Print_Area" localSheetId="2">'表3-2022年支出执行'!$A$1:$D$20</definedName>
    <definedName name="_xlnm.Print_Area" localSheetId="3">'表4-2022年结余执行'!$A$1:$D$11</definedName>
    <definedName name="_xlnm.Print_Area" localSheetId="4">'表5-2023年收入预算'!$A$1:$D$35</definedName>
    <definedName name="_xlnm.Print_Area" localSheetId="5">'表6-2023年支出预算'!$A$1:$D$20</definedName>
    <definedName name="_xlnm.Print_Area" localSheetId="6">'表7-2023年结余预算'!$A$1:$D$11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<sst xmlns="http://schemas.openxmlformats.org/spreadsheetml/2006/main" count="188" uniqueCount="81">
  <si>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表一：2022年巴楚县社会保险基金预算执行情况和2023年巴楚县社会保险基金预算安排平衡表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</si>
  <si>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</si>
  <si>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</si>
  <si>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</si>
  <si>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</si>
  <si>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</si>
  <si>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2022年执行数</t>
  </si>
  <si>
    <t>2023年预算数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</si>
  <si>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</si>
  <si>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</si>
  <si>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</si>
  <si>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</si>
  <si>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</si>
  <si>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</si>
  <si>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</si>
  <si>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</si>
  <si>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</si>
  <si>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</si>
  <si>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</si>
  <si>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</si>
  <si>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</si>
  <si>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</si>
  <si>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</si>
  <si>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</si>
  <si>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</si>
  <si>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</si>
  <si>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</si>
  <si>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</si>
  <si>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</si>
  <si>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</si>
  <si>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</si>
  <si>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</si>
  <si>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</si>
  <si>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表二：2022年巴楚县社会保险基金预算收入执行情况表</t>
  </si>
  <si>
    <t>项  目</t>
  </si>
  <si>
    <t>2022年预算调整数</t>
  </si>
  <si>
    <t>2022年预计执行数</t>
  </si>
  <si>
    <t>2022年预计执行数为预算数的%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</si>
  <si>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</si>
  <si>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</si>
  <si>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</si>
  <si>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</si>
  <si>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</si>
  <si>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</si>
  <si>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</si>
  <si>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</si>
  <si>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</si>
  <si>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</si>
  <si>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表三：2022年巴楚县社会保险基金预算支出执行情况表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</si>
  <si>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</si>
  <si>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</si>
  <si>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</si>
  <si>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</si>
  <si>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</si>
  <si>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</si>
  <si>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</si>
  <si>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</si>
  <si>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</si>
  <si>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</si>
  <si>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</si>
  <si>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</si>
  <si>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</si>
  <si>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</si>
  <si>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表四：2022年巴楚县社会保险基金预算结余情况表</t>
  </si>
  <si>
    <t>2022年年末累计结余预算调整数</t>
  </si>
  <si>
    <t>2022年年末累计结余预计执行数</t>
  </si>
  <si>
    <t>2022年执行数为预算数的%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</si>
  <si>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</si>
  <si>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</si>
  <si>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</si>
  <si>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</si>
  <si>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</si>
  <si>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</si>
  <si>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</si>
  <si>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</si>
  <si>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表五：2023年巴楚县社会保险基金预算收入安排表</t>
  </si>
  <si>
    <t>预算数为上年预计执行数的%</t>
  </si>
  <si>
    <t>表六：2023年巴楚县社会保险基金预算支出安排表</t>
  </si>
  <si>
    <t>表七：2023年巴楚县社会保险基金预算结余安排表</t>
  </si>
  <si>
    <t>2023年年末累计结余预算数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</si>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</sst>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%"/>
    <numFmt numFmtId="178" formatCode="#,##0_ ;[Red]\-#,##0\ "/>
    <numFmt numFmtId="179" formatCode="#,##0.00_ ;[Red]\-#,##0.00\ "/>
  </numFmts>
  <fonts count="36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4" fillId="18" borderId="6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8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8" fontId="10" fillId="0" borderId="1" xfId="5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6" fillId="0" borderId="0" xfId="44" applyFill="1">
      <alignment vertical="center"/>
    </xf>
    <xf numFmtId="0" fontId="11" fillId="0" borderId="0" xfId="44" applyNumberFormat="1" applyFont="1" applyFill="1" applyAlignment="1" applyProtection="1">
      <alignment horizontal="center" vertical="center"/>
    </xf>
    <xf numFmtId="0" fontId="0" fillId="0" borderId="0" xfId="44" applyNumberFormat="1" applyFont="1" applyFill="1" applyBorder="1" applyAlignment="1" applyProtection="1">
      <alignment horizontal="right" vertical="center"/>
    </xf>
    <xf numFmtId="0" fontId="12" fillId="0" borderId="0" xfId="44" applyNumberFormat="1" applyFont="1" applyFill="1" applyBorder="1" applyAlignment="1" applyProtection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176" fontId="13" fillId="0" borderId="2" xfId="44" applyNumberFormat="1" applyFont="1" applyBorder="1" applyAlignment="1" applyProtection="1">
      <alignment horizontal="center" vertical="center" wrapText="1"/>
      <protection locked="0"/>
    </xf>
    <xf numFmtId="176" fontId="13" fillId="0" borderId="3" xfId="44" applyNumberFormat="1" applyFont="1" applyBorder="1" applyAlignment="1" applyProtection="1">
      <alignment horizontal="center" vertical="center" wrapText="1"/>
      <protection locked="0"/>
    </xf>
    <xf numFmtId="176" fontId="13" fillId="0" borderId="4" xfId="44" applyNumberFormat="1" applyFont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Border="1" applyAlignment="1" applyProtection="1">
      <alignment horizontal="center" vertical="center" wrapText="1"/>
      <protection locked="0"/>
    </xf>
    <xf numFmtId="0" fontId="13" fillId="0" borderId="1" xfId="44" applyNumberFormat="1" applyFont="1" applyFill="1" applyBorder="1" applyAlignment="1" applyProtection="1">
      <alignment horizontal="center"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44" applyNumberFormat="1" applyFont="1" applyFill="1" applyBorder="1" applyAlignment="1" applyProtection="1">
      <alignment vertical="center"/>
    </xf>
    <xf numFmtId="178" fontId="10" fillId="0" borderId="1" xfId="50" applyNumberFormat="1" applyFont="1" applyFill="1" applyBorder="1" applyAlignment="1" applyProtection="1">
      <alignment horizontal="center" vertical="center"/>
    </xf>
    <xf numFmtId="178" fontId="10" fillId="0" borderId="1" xfId="50" applyNumberFormat="1" applyFont="1" applyFill="1" applyBorder="1" applyAlignment="1" applyProtection="1">
      <alignment horizontal="right" vertical="center"/>
    </xf>
    <xf numFmtId="178" fontId="10" fillId="0" borderId="0" xfId="44" applyNumberFormat="1" applyFont="1" applyFill="1" applyAlignment="1">
      <alignment horizontal="right" vertical="center"/>
    </xf>
    <xf numFmtId="178" fontId="14" fillId="0" borderId="1" xfId="50" applyNumberFormat="1" applyFont="1" applyFill="1" applyBorder="1" applyAlignment="1" applyProtection="1">
      <alignment horizontal="right" vertical="center"/>
    </xf>
    <xf numFmtId="0" fontId="13" fillId="0" borderId="1" xfId="44" applyFont="1" applyFill="1" applyBorder="1" applyAlignment="1">
      <alignment horizontal="center" vertical="center"/>
    </xf>
    <xf numFmtId="178" fontId="15" fillId="0" borderId="1" xfId="50" applyNumberFormat="1" applyFont="1" applyFill="1" applyBorder="1" applyAlignment="1">
      <alignment vertical="center"/>
    </xf>
    <xf numFmtId="0" fontId="13" fillId="0" borderId="1" xfId="44" applyNumberFormat="1" applyFont="1" applyFill="1" applyBorder="1" applyAlignment="1">
      <alignment horizontal="center" vertical="center"/>
    </xf>
    <xf numFmtId="0" fontId="6" fillId="0" borderId="0" xfId="44" applyFont="1" applyFill="1">
      <alignment vertical="center"/>
    </xf>
    <xf numFmtId="0" fontId="0" fillId="0" borderId="0" xfId="44" applyFont="1" applyFill="1">
      <alignment vertical="center"/>
    </xf>
    <xf numFmtId="178" fontId="0" fillId="0" borderId="0" xfId="44" applyNumberFormat="1" applyFont="1" applyFill="1">
      <alignment vertical="center"/>
    </xf>
    <xf numFmtId="179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showZeros="0" tabSelected="1" workbookViewId="0">
      <selection activeCell="A1" sqref="A1:H1"/>
    </sheetView>
  </sheetViews>
  <sheetFormatPr defaultColWidth="10.2857142857143" defaultRowHeight="14.25" outlineLevelCol="7"/>
  <cols>
    <col min="1" max="1" width="11.7142857142857" style="30" customWidth="1"/>
    <col min="2" max="2" width="50.247619047619" style="30" customWidth="1"/>
    <col min="3" max="3" width="18.4857142857143" style="30" customWidth="1"/>
    <col min="4" max="4" width="17.4761904761905" style="30" customWidth="1"/>
    <col min="5" max="5" width="11.7142857142857" style="30" customWidth="1"/>
    <col min="6" max="6" width="49.7428571428571" style="30" customWidth="1"/>
    <col min="7" max="7" width="19.3238095238095" style="30" customWidth="1"/>
    <col min="8" max="8" width="19.447619047619" style="30" customWidth="1"/>
    <col min="9" max="16384" width="10.2857142857143" style="30"/>
  </cols>
  <sheetData>
    <row r="1" ht="41.45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27" customHeight="1" spans="2:8">
      <c r="B2" s="32"/>
      <c r="C2" s="32"/>
      <c r="D2" s="32"/>
      <c r="E2" s="32"/>
      <c r="F2" s="32"/>
      <c r="G2" s="32"/>
      <c r="H2" s="33" t="s">
        <v>1</v>
      </c>
    </row>
    <row r="3" ht="30.6" customHeight="1" spans="1:8">
      <c r="A3" s="34" t="s">
        <v>2</v>
      </c>
      <c r="B3" s="35"/>
      <c r="C3" s="35"/>
      <c r="D3" s="36"/>
      <c r="E3" s="37" t="s">
        <v>3</v>
      </c>
      <c r="F3" s="38"/>
      <c r="G3" s="38"/>
      <c r="H3" s="39"/>
    </row>
    <row r="4" ht="30.6" customHeight="1" spans="1:8">
      <c r="A4" s="40" t="s">
        <v>4</v>
      </c>
      <c r="B4" s="41" t="s">
        <v>5</v>
      </c>
      <c r="C4" s="40" t="s">
        <v>6</v>
      </c>
      <c r="D4" s="40" t="s">
        <v>7</v>
      </c>
      <c r="E4" s="40" t="s">
        <v>4</v>
      </c>
      <c r="F4" s="41" t="s">
        <v>5</v>
      </c>
      <c r="G4" s="40" t="s">
        <v>6</v>
      </c>
      <c r="H4" s="40" t="s">
        <v>7</v>
      </c>
    </row>
    <row r="5" ht="30.2" customHeight="1" spans="1:8">
      <c r="A5" s="42">
        <v>10201</v>
      </c>
      <c r="B5" s="43" t="s">
        <v>8</v>
      </c>
      <c r="C5" s="44"/>
      <c r="D5" s="44"/>
      <c r="E5" s="42">
        <v>20901</v>
      </c>
      <c r="F5" s="43" t="s">
        <v>9</v>
      </c>
      <c r="G5" s="28"/>
      <c r="H5" s="28"/>
    </row>
    <row r="6" ht="30.2" customHeight="1" spans="1:8">
      <c r="A6" s="42">
        <v>10202</v>
      </c>
      <c r="B6" s="43" t="s">
        <v>10</v>
      </c>
      <c r="C6" s="44"/>
      <c r="D6" s="44"/>
      <c r="E6" s="42">
        <v>20902</v>
      </c>
      <c r="F6" s="43" t="s">
        <v>11</v>
      </c>
      <c r="G6" s="28"/>
      <c r="H6" s="28"/>
    </row>
    <row r="7" ht="30.2" customHeight="1" spans="1:8">
      <c r="A7" s="42">
        <v>10203</v>
      </c>
      <c r="B7" s="43" t="s">
        <v>12</v>
      </c>
      <c r="C7" s="44">
        <f>[1]职工基本医疗收支预算表!$B$14</f>
        <v>0</v>
      </c>
      <c r="D7" s="44">
        <f>[1]预算总表!$F$5</f>
        <v>0</v>
      </c>
      <c r="E7" s="42">
        <v>20903</v>
      </c>
      <c r="F7" s="43" t="s">
        <v>13</v>
      </c>
      <c r="G7" s="28">
        <f>[1]职工基本医疗收支预算表!$B$29</f>
        <v>0</v>
      </c>
      <c r="H7" s="28">
        <f>[1]预算总表!$F$14</f>
        <v>0</v>
      </c>
    </row>
    <row r="8" ht="30.2" customHeight="1" spans="1:8">
      <c r="A8" s="42">
        <v>10204</v>
      </c>
      <c r="B8" s="43" t="s">
        <v>14</v>
      </c>
      <c r="C8" s="44"/>
      <c r="D8" s="44"/>
      <c r="E8" s="42">
        <v>20904</v>
      </c>
      <c r="F8" s="43" t="s">
        <v>15</v>
      </c>
      <c r="G8" s="28"/>
      <c r="H8" s="28"/>
    </row>
    <row r="9" ht="30.2" customHeight="1" spans="1:8">
      <c r="A9" s="42">
        <v>10210</v>
      </c>
      <c r="B9" s="43" t="s">
        <v>16</v>
      </c>
      <c r="C9" s="45">
        <v>10429</v>
      </c>
      <c r="D9" s="45">
        <v>8745</v>
      </c>
      <c r="E9" s="42">
        <v>20910</v>
      </c>
      <c r="F9" s="43" t="s">
        <v>17</v>
      </c>
      <c r="G9" s="45">
        <v>5317</v>
      </c>
      <c r="H9" s="45">
        <v>5944</v>
      </c>
    </row>
    <row r="10" ht="30.2" customHeight="1" spans="1:8">
      <c r="A10" s="42">
        <v>10211</v>
      </c>
      <c r="B10" s="43" t="s">
        <v>18</v>
      </c>
      <c r="C10" s="45">
        <v>28678</v>
      </c>
      <c r="D10" s="45"/>
      <c r="E10" s="42">
        <v>20911</v>
      </c>
      <c r="F10" s="43" t="s">
        <v>19</v>
      </c>
      <c r="G10" s="45">
        <v>51997</v>
      </c>
      <c r="H10" s="45"/>
    </row>
    <row r="11" ht="30.2" customHeight="1" spans="1:8">
      <c r="A11" s="42">
        <v>10212</v>
      </c>
      <c r="B11" s="43" t="s">
        <v>20</v>
      </c>
      <c r="C11" s="45">
        <f>[1]城乡居民基本医疗收支预算表!$B$13</f>
        <v>0</v>
      </c>
      <c r="D11" s="45">
        <f>[1]预算总表!$G$5</f>
        <v>0</v>
      </c>
      <c r="E11" s="42">
        <v>20912</v>
      </c>
      <c r="F11" s="43" t="s">
        <v>21</v>
      </c>
      <c r="G11" s="45">
        <f>[1]城乡居民基本医疗收支预算表!$E$13</f>
        <v>0</v>
      </c>
      <c r="H11" s="45">
        <f>[1]预算总表!$G$14</f>
        <v>0</v>
      </c>
    </row>
    <row r="12" ht="30.2" customHeight="1" spans="1:8">
      <c r="A12" s="42"/>
      <c r="B12" s="43"/>
      <c r="C12" s="45"/>
      <c r="D12" s="45"/>
      <c r="E12" s="42"/>
      <c r="F12" s="43"/>
      <c r="G12" s="45"/>
      <c r="H12" s="45"/>
    </row>
    <row r="13" ht="30.2" customHeight="1" spans="1:8">
      <c r="A13" s="42">
        <v>102</v>
      </c>
      <c r="B13" s="41" t="s">
        <v>22</v>
      </c>
      <c r="C13" s="45">
        <f>SUM(C5:C11)</f>
        <v>39107</v>
      </c>
      <c r="D13" s="45">
        <f>SUM(D5:D11)</f>
        <v>8745</v>
      </c>
      <c r="E13" s="42">
        <v>209</v>
      </c>
      <c r="F13" s="41" t="s">
        <v>23</v>
      </c>
      <c r="G13" s="45">
        <f>SUM(G5:G11)</f>
        <v>57314</v>
      </c>
      <c r="H13" s="45">
        <f>SUM(H5:H11)</f>
        <v>5944</v>
      </c>
    </row>
    <row r="14" ht="30.2" customHeight="1" spans="1:8">
      <c r="A14" s="42">
        <v>11008</v>
      </c>
      <c r="B14" s="43" t="s">
        <v>24</v>
      </c>
      <c r="C14" s="45">
        <v>65973</v>
      </c>
      <c r="D14" s="45">
        <v>39538</v>
      </c>
      <c r="E14" s="42">
        <v>23009</v>
      </c>
      <c r="F14" s="43" t="s">
        <v>25</v>
      </c>
      <c r="G14" s="46">
        <v>47766</v>
      </c>
      <c r="H14" s="47">
        <v>42339</v>
      </c>
    </row>
    <row r="15" ht="30.2" customHeight="1" spans="1:8">
      <c r="A15" s="42">
        <v>11017</v>
      </c>
      <c r="B15" s="43" t="s">
        <v>26</v>
      </c>
      <c r="C15" s="44">
        <f>[1]城乡居民基本养老收支预算表!$B$16+[1]机关事业单位基本养老收支预算表!$B$14+[1]职工基本医疗收支预算表!$B$15+[1]城乡居民基本医疗收支预算表!$B$14</f>
        <v>0</v>
      </c>
      <c r="D15" s="44">
        <f>[1]城乡居民基本养老收支预算表!$C$16+[1]机关事业单位基本养老收支预算表!$C$14+[1]职工基本医疗收支预算表!$E$15+[1]城乡居民基本医疗收支预算表!$C$14</f>
        <v>0</v>
      </c>
      <c r="E15" s="42">
        <v>23018</v>
      </c>
      <c r="F15" s="43" t="s">
        <v>27</v>
      </c>
      <c r="G15" s="28">
        <f>[1]城乡居民基本养老收支预算表!$E$16+[1]机关事业单位基本养老收支预算表!$E$14+[1]职工基本医疗收支预算表!$B$30+[1]城乡居民基本医疗收支预算表!$E$14</f>
        <v>0</v>
      </c>
      <c r="H15" s="28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42"/>
      <c r="B16" s="43" t="s">
        <v>28</v>
      </c>
      <c r="C16" s="44"/>
      <c r="D16" s="44"/>
      <c r="E16" s="42"/>
      <c r="F16" s="43"/>
      <c r="G16" s="28"/>
      <c r="H16" s="28"/>
    </row>
    <row r="17" ht="30.2" customHeight="1" spans="1:8">
      <c r="A17" s="42">
        <v>11018</v>
      </c>
      <c r="B17" s="43" t="s">
        <v>29</v>
      </c>
      <c r="C17" s="44">
        <f>[1]城乡居民基本养老收支预算表!$B$17+[1]机关事业单位基本养老收支预算表!$B$15+[1]职工基本医疗收支预算表!$B$16+[1]城乡居民基本医疗收支预算表!$B$15</f>
        <v>0</v>
      </c>
      <c r="D17" s="44">
        <f>[1]城乡居民基本养老收支预算表!$C$17+[1]机关事业单位基本养老收支预算表!$C$15+[1]职工基本医疗收支预算表!$E$16+[1]城乡居民基本医疗收支预算表!$C$15</f>
        <v>0</v>
      </c>
      <c r="E17" s="42">
        <v>23019</v>
      </c>
      <c r="F17" s="43" t="s">
        <v>30</v>
      </c>
      <c r="G17" s="28">
        <f>[1]城乡居民基本养老收支预算表!$E$17+[1]机关事业单位基本养老收支预算表!$E$15+[1]职工基本医疗收支预算表!$B$31+[1]城乡居民基本医疗收支预算表!$E$15</f>
        <v>0</v>
      </c>
      <c r="H17" s="28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42"/>
      <c r="B18" s="43"/>
      <c r="C18" s="44"/>
      <c r="D18" s="44"/>
      <c r="E18" s="42"/>
      <c r="F18" s="43" t="s">
        <v>31</v>
      </c>
      <c r="G18" s="28"/>
      <c r="H18" s="28"/>
    </row>
    <row r="19" ht="30.2" customHeight="1" spans="1:8">
      <c r="A19" s="42"/>
      <c r="B19" s="43"/>
      <c r="C19" s="44"/>
      <c r="D19" s="44"/>
      <c r="E19" s="42"/>
      <c r="F19" s="43"/>
      <c r="G19" s="28"/>
      <c r="H19" s="28"/>
    </row>
    <row r="20" ht="30.2" customHeight="1" spans="1:8">
      <c r="A20" s="42"/>
      <c r="B20" s="48" t="s">
        <v>32</v>
      </c>
      <c r="C20" s="49">
        <f>SUM(C13:C15,C17)</f>
        <v>105080</v>
      </c>
      <c r="D20" s="49">
        <f>SUM(D13:D15,D17)</f>
        <v>48283</v>
      </c>
      <c r="E20" s="42"/>
      <c r="F20" s="50" t="s">
        <v>32</v>
      </c>
      <c r="G20" s="49">
        <f>SUM(G13:G17)</f>
        <v>105080</v>
      </c>
      <c r="H20" s="49">
        <f>SUM(H13:H17)</f>
        <v>48283</v>
      </c>
    </row>
    <row r="21" ht="26.1" customHeight="1" spans="1:8">
      <c r="A21" s="51"/>
      <c r="B21" s="52"/>
      <c r="C21" s="52"/>
      <c r="D21" s="52"/>
      <c r="E21" s="52"/>
      <c r="F21" s="52"/>
      <c r="G21" s="52"/>
      <c r="H21" s="52"/>
    </row>
    <row r="22" spans="2:8">
      <c r="B22" s="52"/>
      <c r="C22" s="52"/>
      <c r="D22" s="52"/>
      <c r="E22" s="52"/>
      <c r="F22" s="52"/>
      <c r="G22" s="53"/>
      <c r="H22" s="52"/>
    </row>
    <row r="23" spans="2:8">
      <c r="B23" s="52"/>
      <c r="C23" s="52"/>
      <c r="D23" s="52"/>
      <c r="E23" s="52"/>
      <c r="F23" s="52"/>
      <c r="G23" s="53">
        <f>C20-G20</f>
        <v>0</v>
      </c>
      <c r="H23" s="52"/>
    </row>
    <row r="24" spans="2:8">
      <c r="B24" s="52"/>
      <c r="C24" s="52"/>
      <c r="D24" s="52"/>
      <c r="E24" s="52"/>
      <c r="F24" s="52"/>
      <c r="G24" s="52"/>
      <c r="H24" s="54">
        <f>D20-H20</f>
        <v>0</v>
      </c>
    </row>
    <row r="25" spans="2:8">
      <c r="B25" s="52"/>
      <c r="C25" s="52"/>
      <c r="D25" s="52"/>
      <c r="E25" s="52"/>
      <c r="F25" s="52"/>
      <c r="G25" s="52"/>
      <c r="H25" s="52"/>
    </row>
    <row r="26" spans="2:8">
      <c r="B26" s="52"/>
      <c r="C26" s="52"/>
      <c r="D26" s="52"/>
      <c r="E26" s="52"/>
      <c r="F26" s="52"/>
      <c r="G26" s="52"/>
      <c r="H26" s="52"/>
    </row>
    <row r="27" spans="2:8">
      <c r="B27" s="52"/>
      <c r="C27" s="52"/>
      <c r="D27" s="52"/>
      <c r="E27" s="52"/>
      <c r="F27" s="52"/>
      <c r="G27" s="52"/>
      <c r="H27" s="52"/>
    </row>
    <row r="28" spans="2:8">
      <c r="B28" s="52"/>
      <c r="C28" s="52"/>
      <c r="D28" s="52"/>
      <c r="E28" s="52"/>
      <c r="F28" s="52"/>
      <c r="G28" s="52"/>
      <c r="H28" s="52"/>
    </row>
    <row r="29" spans="2:8">
      <c r="B29" s="52"/>
      <c r="C29" s="52"/>
      <c r="D29" s="52"/>
      <c r="E29" s="52"/>
      <c r="F29" s="52"/>
      <c r="G29" s="52"/>
      <c r="H29" s="52"/>
    </row>
    <row r="30" spans="2:8">
      <c r="B30" s="52"/>
      <c r="C30" s="52"/>
      <c r="D30" s="52"/>
      <c r="E30" s="52"/>
      <c r="F30" s="52"/>
      <c r="G30" s="52"/>
      <c r="H30" s="52"/>
    </row>
    <row r="31" spans="2:8">
      <c r="B31" s="52"/>
      <c r="C31" s="52"/>
      <c r="D31" s="52"/>
      <c r="E31" s="52"/>
      <c r="F31" s="52"/>
      <c r="G31" s="52"/>
      <c r="H31" s="52"/>
    </row>
    <row r="32" spans="2:8">
      <c r="B32" s="52"/>
      <c r="C32" s="52"/>
      <c r="D32" s="52"/>
      <c r="E32" s="52"/>
      <c r="F32" s="52"/>
      <c r="G32" s="52"/>
      <c r="H32" s="52"/>
    </row>
    <row r="33" spans="2:8">
      <c r="B33" s="52"/>
      <c r="C33" s="52"/>
      <c r="D33" s="52"/>
      <c r="E33" s="52"/>
      <c r="F33" s="52"/>
      <c r="G33" s="52"/>
      <c r="H33" s="52"/>
    </row>
    <row r="34" spans="2:8">
      <c r="B34" s="52"/>
      <c r="C34" s="52"/>
      <c r="D34" s="52"/>
      <c r="E34" s="52"/>
      <c r="F34" s="52"/>
      <c r="G34" s="52"/>
      <c r="H34" s="52"/>
    </row>
    <row r="35" spans="2:8">
      <c r="B35" s="52"/>
      <c r="C35" s="52"/>
      <c r="D35" s="52"/>
      <c r="E35" s="52"/>
      <c r="F35" s="52"/>
      <c r="G35" s="52"/>
      <c r="H35" s="52"/>
    </row>
    <row r="36" spans="2:8">
      <c r="B36" s="52"/>
      <c r="C36" s="52"/>
      <c r="D36" s="52"/>
      <c r="E36" s="52"/>
      <c r="F36" s="52"/>
      <c r="G36" s="52"/>
      <c r="H36" s="52"/>
    </row>
    <row r="37" spans="2:8">
      <c r="B37" s="52"/>
      <c r="C37" s="52"/>
      <c r="D37" s="52"/>
      <c r="E37" s="52"/>
      <c r="F37" s="52"/>
      <c r="G37" s="52"/>
      <c r="H37" s="52"/>
    </row>
    <row r="38" spans="2:8">
      <c r="B38" s="52"/>
      <c r="C38" s="52"/>
      <c r="D38" s="52"/>
      <c r="E38" s="52"/>
      <c r="F38" s="52"/>
      <c r="G38" s="52"/>
      <c r="H38" s="52"/>
    </row>
    <row r="39" spans="2:8">
      <c r="B39" s="52"/>
      <c r="C39" s="52"/>
      <c r="D39" s="52"/>
      <c r="E39" s="52"/>
      <c r="F39" s="52"/>
      <c r="G39" s="52"/>
      <c r="H39" s="52"/>
    </row>
    <row r="40" spans="2:8">
      <c r="B40" s="52"/>
      <c r="C40" s="52"/>
      <c r="D40" s="52"/>
      <c r="E40" s="52"/>
      <c r="F40" s="52"/>
      <c r="G40" s="52"/>
      <c r="H40" s="52"/>
    </row>
    <row r="41" spans="2:8">
      <c r="B41" s="52"/>
      <c r="C41" s="52"/>
      <c r="D41" s="52"/>
      <c r="E41" s="52"/>
      <c r="F41" s="52"/>
      <c r="G41" s="52"/>
      <c r="H41" s="52"/>
    </row>
    <row r="42" spans="2:8">
      <c r="B42" s="52"/>
      <c r="C42" s="52"/>
      <c r="D42" s="52"/>
      <c r="E42" s="52"/>
      <c r="F42" s="52"/>
      <c r="G42" s="52"/>
      <c r="H42" s="52"/>
    </row>
    <row r="43" spans="2:8">
      <c r="B43" s="52"/>
      <c r="C43" s="52"/>
      <c r="D43" s="52"/>
      <c r="E43" s="52"/>
      <c r="F43" s="52"/>
      <c r="G43" s="52"/>
      <c r="H43" s="52"/>
    </row>
    <row r="44" spans="2:8">
      <c r="B44" s="52"/>
      <c r="C44" s="52"/>
      <c r="D44" s="52"/>
      <c r="E44" s="52"/>
      <c r="F44" s="52"/>
      <c r="G44" s="52"/>
      <c r="H44" s="52"/>
    </row>
    <row r="45" spans="2:8">
      <c r="B45" s="52"/>
      <c r="C45" s="52"/>
      <c r="D45" s="52"/>
      <c r="E45" s="52"/>
      <c r="F45" s="52"/>
      <c r="G45" s="52"/>
      <c r="H45" s="52"/>
    </row>
    <row r="46" spans="2:8">
      <c r="B46" s="52"/>
      <c r="C46" s="52"/>
      <c r="D46" s="52"/>
      <c r="E46" s="52"/>
      <c r="F46" s="52"/>
      <c r="G46" s="52"/>
      <c r="H46" s="52"/>
    </row>
    <row r="47" spans="2:8">
      <c r="B47" s="52"/>
      <c r="C47" s="52"/>
      <c r="D47" s="52"/>
      <c r="E47" s="52"/>
      <c r="F47" s="52"/>
      <c r="G47" s="52"/>
      <c r="H47" s="52"/>
    </row>
    <row r="48" spans="2:8">
      <c r="B48" s="52"/>
      <c r="C48" s="52"/>
      <c r="D48" s="52"/>
      <c r="E48" s="52"/>
      <c r="F48" s="52"/>
      <c r="G48" s="52"/>
      <c r="H48" s="52"/>
    </row>
    <row r="49" spans="2:8">
      <c r="B49" s="52"/>
      <c r="C49" s="52"/>
      <c r="D49" s="52"/>
      <c r="E49" s="52"/>
      <c r="F49" s="52"/>
      <c r="G49" s="52"/>
      <c r="H49" s="52"/>
    </row>
    <row r="50" spans="2:8">
      <c r="B50" s="52"/>
      <c r="C50" s="52"/>
      <c r="D50" s="52"/>
      <c r="E50" s="52"/>
      <c r="F50" s="52"/>
      <c r="G50" s="52"/>
      <c r="H50" s="52"/>
    </row>
    <row r="51" spans="2:8">
      <c r="B51" s="52"/>
      <c r="C51" s="52"/>
      <c r="D51" s="52"/>
      <c r="E51" s="52"/>
      <c r="F51" s="52"/>
      <c r="G51" s="52"/>
      <c r="H51" s="52"/>
    </row>
    <row r="52" spans="2:8">
      <c r="B52" s="52"/>
      <c r="C52" s="52"/>
      <c r="D52" s="52"/>
      <c r="E52" s="52"/>
      <c r="F52" s="52"/>
      <c r="G52" s="52"/>
      <c r="H52" s="52"/>
    </row>
    <row r="53" spans="2:8">
      <c r="B53" s="52"/>
      <c r="C53" s="52"/>
      <c r="D53" s="52"/>
      <c r="E53" s="52"/>
      <c r="F53" s="52"/>
      <c r="G53" s="52"/>
      <c r="H53" s="52"/>
    </row>
    <row r="54" spans="2:8">
      <c r="B54" s="52"/>
      <c r="C54" s="52"/>
      <c r="D54" s="52"/>
      <c r="E54" s="52"/>
      <c r="F54" s="52"/>
      <c r="G54" s="52"/>
      <c r="H54" s="52"/>
    </row>
    <row r="55" spans="2:8">
      <c r="B55" s="52"/>
      <c r="C55" s="52"/>
      <c r="D55" s="52"/>
      <c r="E55" s="52"/>
      <c r="F55" s="52"/>
      <c r="G55" s="52"/>
      <c r="H55" s="52"/>
    </row>
    <row r="56" spans="2:8">
      <c r="B56" s="52"/>
      <c r="C56" s="52"/>
      <c r="D56" s="52"/>
      <c r="E56" s="52"/>
      <c r="F56" s="52"/>
      <c r="G56" s="52"/>
      <c r="H56" s="52"/>
    </row>
    <row r="57" spans="2:8">
      <c r="B57" s="52"/>
      <c r="C57" s="52"/>
      <c r="D57" s="52"/>
      <c r="E57" s="52"/>
      <c r="F57" s="52"/>
      <c r="G57" s="52"/>
      <c r="H57" s="52"/>
    </row>
    <row r="58" spans="2:8">
      <c r="B58" s="52"/>
      <c r="C58" s="52"/>
      <c r="D58" s="52"/>
      <c r="E58" s="52"/>
      <c r="F58" s="52"/>
      <c r="G58" s="52"/>
      <c r="H58" s="52"/>
    </row>
    <row r="59" spans="2:8">
      <c r="B59" s="52"/>
      <c r="C59" s="52"/>
      <c r="D59" s="52"/>
      <c r="E59" s="52"/>
      <c r="F59" s="52"/>
      <c r="G59" s="52"/>
      <c r="H59" s="52"/>
    </row>
    <row r="60" spans="2:2">
      <c r="B60" s="52"/>
    </row>
    <row r="61" spans="2:2">
      <c r="B61" s="52"/>
    </row>
    <row r="62" spans="2:2">
      <c r="B62" s="52"/>
    </row>
    <row r="63" spans="2:2">
      <c r="B63" s="52"/>
    </row>
    <row r="64" spans="2:2">
      <c r="B64" s="52"/>
    </row>
    <row r="65" spans="2:2">
      <c r="B65" s="52"/>
    </row>
    <row r="66" spans="2:2">
      <c r="B66" s="52"/>
    </row>
    <row r="67" spans="2:2">
      <c r="B67" s="52"/>
    </row>
    <row r="68" spans="2:2">
      <c r="B68" s="52"/>
    </row>
    <row r="69" spans="2:2">
      <c r="B69" s="52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workbookViewId="0">
      <selection activeCell="F13" sqref="F13"/>
    </sheetView>
  </sheetViews>
  <sheetFormatPr defaultColWidth="9.14285714285714" defaultRowHeight="14.25" customHeight="1"/>
  <cols>
    <col min="1" max="1" width="43.5714285714286" style="1" customWidth="1"/>
    <col min="2" max="3" width="22.5714285714286" style="1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4" t="s">
        <v>1</v>
      </c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6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5" t="s">
        <v>38</v>
      </c>
      <c r="B4" s="7">
        <f t="shared" ref="B4:C7" si="0">B8+B12+B16+B20+B24+B28+B32</f>
        <v>40500</v>
      </c>
      <c r="C4" s="7">
        <f>C8+C12+C16+C20+C24+C28+C32</f>
        <v>39107</v>
      </c>
      <c r="D4" s="16">
        <f>C4/B4</f>
        <v>0.965604938271605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7">
        <f t="shared" si="0"/>
        <v>29364</v>
      </c>
      <c r="C5" s="7">
        <f t="shared" si="0"/>
        <v>31736</v>
      </c>
      <c r="D5" s="16">
        <f t="shared" ref="D5:D7" si="1">C5/B5</f>
        <v>1.08077918539708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7">
        <f t="shared" si="0"/>
        <v>537</v>
      </c>
      <c r="C6" s="7">
        <f t="shared" si="0"/>
        <v>627</v>
      </c>
      <c r="D6" s="16">
        <f t="shared" si="1"/>
        <v>1.16759776536313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7">
        <f t="shared" si="0"/>
        <v>8291</v>
      </c>
      <c r="C7" s="7">
        <f t="shared" si="0"/>
        <v>6444</v>
      </c>
      <c r="D7" s="16">
        <f t="shared" si="1"/>
        <v>0.777228319864914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10"/>
      <c r="C8" s="28"/>
      <c r="D8" s="1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10"/>
      <c r="C9" s="10"/>
      <c r="D9" s="1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10"/>
      <c r="C10" s="10"/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10"/>
      <c r="C11" s="10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10">
        <v>27955</v>
      </c>
      <c r="C12" s="10">
        <v>28678</v>
      </c>
      <c r="D12" s="18">
        <f t="shared" ref="D8:D15" si="2">C12/B12</f>
        <v>1.02586299409766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10">
        <v>25836</v>
      </c>
      <c r="C13" s="10">
        <v>28223</v>
      </c>
      <c r="D13" s="18">
        <f t="shared" si="2"/>
        <v>1.09239046291996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10">
        <v>125</v>
      </c>
      <c r="C14" s="10">
        <v>318</v>
      </c>
      <c r="D14" s="18">
        <f t="shared" si="2"/>
        <v>2.544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10">
        <v>1662</v>
      </c>
      <c r="C15" s="10"/>
      <c r="D15" s="16">
        <f t="shared" si="2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10">
        <v>12545</v>
      </c>
      <c r="C16" s="10">
        <v>10429</v>
      </c>
      <c r="D16" s="18">
        <f>IFERROR(C16/B16,0)</f>
        <v>0.831327222000797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10">
        <v>3528</v>
      </c>
      <c r="C17" s="10">
        <v>3513</v>
      </c>
      <c r="D17" s="18">
        <f t="shared" ref="D9:D35" si="3">IFERROR(C17/B17,0)</f>
        <v>0.995748299319728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10">
        <v>412</v>
      </c>
      <c r="C18" s="10">
        <v>309</v>
      </c>
      <c r="D18" s="18">
        <f t="shared" si="3"/>
        <v>0.75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10">
        <v>6629</v>
      </c>
      <c r="C19" s="10">
        <v>6444</v>
      </c>
      <c r="D19" s="18">
        <f t="shared" si="3"/>
        <v>0.972092321617137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0"/>
      <c r="C20" s="10">
        <f>'表5-2023年收入预算'!B20</f>
        <v>0</v>
      </c>
      <c r="D20" s="18">
        <f t="shared" si="3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0"/>
      <c r="C21" s="10">
        <f>'表5-2023年收入预算'!B21</f>
        <v>0</v>
      </c>
      <c r="D21" s="18">
        <f t="shared" si="3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0"/>
      <c r="C22" s="10">
        <f>'表5-2023年收入预算'!B22</f>
        <v>0</v>
      </c>
      <c r="D22" s="18">
        <f t="shared" si="3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0"/>
      <c r="C23" s="10">
        <f>'表5-2023年收入预算'!B23</f>
        <v>0</v>
      </c>
      <c r="D23" s="18">
        <f t="shared" si="3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0"/>
      <c r="C24" s="10">
        <f>'表5-2023年收入预算'!B24</f>
        <v>0</v>
      </c>
      <c r="D24" s="18">
        <f t="shared" si="3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0"/>
      <c r="C25" s="10">
        <f>'表5-2023年收入预算'!B25</f>
        <v>0</v>
      </c>
      <c r="D25" s="18">
        <f t="shared" si="3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0"/>
      <c r="C26" s="10">
        <f>'表5-2023年收入预算'!B26</f>
        <v>0</v>
      </c>
      <c r="D26" s="18">
        <f t="shared" si="3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0"/>
      <c r="C27" s="10">
        <f>'表5-2023年收入预算'!B27</f>
        <v>0</v>
      </c>
      <c r="D27" s="18">
        <f t="shared" si="3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0"/>
      <c r="C28" s="28"/>
      <c r="D28" s="18">
        <f t="shared" si="3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0"/>
      <c r="C29" s="10"/>
      <c r="D29" s="18">
        <f t="shared" si="3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0"/>
      <c r="C30" s="10"/>
      <c r="D30" s="18">
        <f t="shared" si="3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0"/>
      <c r="C31" s="10"/>
      <c r="D31" s="18">
        <f t="shared" si="3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0"/>
      <c r="C32" s="28"/>
      <c r="D32" s="18">
        <f t="shared" si="3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0"/>
      <c r="C33" s="10"/>
      <c r="D33" s="18">
        <f t="shared" si="3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0"/>
      <c r="C34" s="10"/>
      <c r="D34" s="18">
        <f t="shared" si="3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0"/>
      <c r="C35" s="10"/>
      <c r="D35" s="18">
        <f t="shared" si="3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26"/>
      <c r="B36" s="29"/>
      <c r="C36" s="29"/>
      <c r="D36" s="2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F8" sqref="F8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19"/>
      <c r="F1" s="19"/>
      <c r="G1" s="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27" t="s">
        <v>1</v>
      </c>
      <c r="B2" s="27"/>
      <c r="C2" s="27"/>
      <c r="D2" s="27"/>
      <c r="E2" s="19"/>
      <c r="F2" s="19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19"/>
      <c r="F3" s="19"/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5" t="s">
        <v>50</v>
      </c>
      <c r="B4" s="7">
        <f>B6+B8+B10+B12+B14+B17+B19</f>
        <v>28650</v>
      </c>
      <c r="C4" s="7">
        <f>C6+C8+C10+C12+C14+C17+C19</f>
        <v>57314</v>
      </c>
      <c r="D4" s="16">
        <f>C4/B4</f>
        <v>2.00048865619546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5" t="s">
        <v>51</v>
      </c>
      <c r="B5" s="7">
        <f>B7+B9+B11+B13+B15+B18+B20</f>
        <v>28470</v>
      </c>
      <c r="C5" s="7">
        <f>C7+C9+C11+C13+C15+C18+C20</f>
        <v>28616</v>
      </c>
      <c r="D5" s="16">
        <f>C5/B5</f>
        <v>1.00512820512821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0"/>
      <c r="C6" s="10"/>
      <c r="D6" s="1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0"/>
      <c r="C7" s="10"/>
      <c r="D7" s="18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0">
        <v>23160</v>
      </c>
      <c r="C8" s="10">
        <v>51997</v>
      </c>
      <c r="D8" s="18">
        <f>C8/B8</f>
        <v>2.24512089810017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0">
        <v>22992</v>
      </c>
      <c r="C9" s="10">
        <v>23349</v>
      </c>
      <c r="D9" s="18">
        <f>C9/B9</f>
        <v>1.01552713987474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0">
        <v>5490</v>
      </c>
      <c r="C10" s="10">
        <v>5317</v>
      </c>
      <c r="D10" s="18">
        <f>C10/B10</f>
        <v>0.968488160291439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0">
        <v>5478</v>
      </c>
      <c r="C11" s="10">
        <v>5267</v>
      </c>
      <c r="D11" s="18">
        <f>C11/B11</f>
        <v>0.961482292807594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0"/>
      <c r="C12" s="10"/>
      <c r="D12" s="18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0"/>
      <c r="C13" s="10"/>
      <c r="D13" s="18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0"/>
      <c r="C14" s="10"/>
      <c r="D14" s="18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0"/>
      <c r="C15" s="10"/>
      <c r="D15" s="18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0"/>
      <c r="C16" s="10"/>
      <c r="D16" s="18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0"/>
      <c r="C17" s="10"/>
      <c r="D17" s="18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0"/>
      <c r="C18" s="10"/>
      <c r="D18" s="18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0"/>
      <c r="C19" s="10"/>
      <c r="D19" s="18">
        <f t="shared" si="0"/>
        <v>0</v>
      </c>
      <c r="E19" s="19"/>
      <c r="F19" s="19"/>
      <c r="G19" s="19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0"/>
      <c r="C20" s="10"/>
      <c r="D20" s="18">
        <f t="shared" si="0"/>
        <v>0</v>
      </c>
      <c r="E20" s="19"/>
      <c r="F20" s="1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9"/>
      <c r="C21" s="20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9"/>
      <c r="C22" s="20"/>
      <c r="D22" s="2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9"/>
      <c r="C23" s="20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9"/>
      <c r="C24" s="20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9"/>
      <c r="C25" s="20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9"/>
      <c r="C26" s="20"/>
      <c r="D26" s="2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9"/>
      <c r="C27" s="20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9"/>
      <c r="C28" s="20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9"/>
      <c r="C29" s="20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9"/>
      <c r="C30" s="20"/>
      <c r="D30" s="2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9"/>
      <c r="C31" s="20"/>
      <c r="D31" s="2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9"/>
      <c r="C32" s="20"/>
      <c r="D32" s="2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9"/>
      <c r="C33" s="20"/>
      <c r="D33" s="2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9"/>
      <c r="C34" s="20"/>
      <c r="D34" s="2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9"/>
      <c r="C35" s="20"/>
      <c r="D35" s="2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9"/>
      <c r="C36" s="20"/>
      <c r="D36" s="2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9"/>
      <c r="C37" s="20"/>
      <c r="D37" s="2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9"/>
      <c r="C38" s="20"/>
      <c r="D38" s="2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C9" sqref="C9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</row>
    <row r="4" ht="38.85" customHeight="1" spans="1:255">
      <c r="A4" s="6" t="s">
        <v>67</v>
      </c>
      <c r="B4" s="7">
        <f>B5+B6+B7+B8+B9+B10+B11</f>
        <v>78231</v>
      </c>
      <c r="C4" s="7">
        <f>C5+C6+C7+C8+C9+C10+C11</f>
        <v>47766</v>
      </c>
      <c r="D4" s="8">
        <f>C4/B4</f>
        <v>0.610576369981209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0"/>
      <c r="C5" s="10"/>
      <c r="D5" s="1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0"/>
      <c r="C6" s="10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0">
        <v>78231</v>
      </c>
      <c r="C7" s="10">
        <v>47766</v>
      </c>
      <c r="D7" s="11">
        <f>C7/B7</f>
        <v>0.610576369981209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0"/>
      <c r="C8" s="10"/>
      <c r="D8" s="18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0"/>
      <c r="C9" s="10"/>
      <c r="D9" s="18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0"/>
      <c r="C10" s="10"/>
      <c r="D10" s="18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0"/>
      <c r="C11" s="10"/>
      <c r="D11" s="18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26"/>
      <c r="B12" s="26"/>
      <c r="C12" s="26"/>
      <c r="D12" s="2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2"/>
      <c r="C13" s="12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2"/>
      <c r="C14" s="12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2"/>
      <c r="C15" s="12"/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2"/>
      <c r="C16" s="12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2"/>
      <c r="C17" s="12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2"/>
      <c r="C18" s="12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2"/>
      <c r="C19" s="12"/>
      <c r="D19" s="1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2"/>
      <c r="C20" s="12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2"/>
      <c r="C21" s="12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2"/>
      <c r="C22" s="12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2"/>
      <c r="C23" s="12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2"/>
      <c r="C24" s="12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2"/>
      <c r="C25" s="12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2"/>
      <c r="C26" s="12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2"/>
      <c r="C27" s="12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2"/>
      <c r="C28" s="12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2"/>
      <c r="C29" s="12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2"/>
      <c r="C30" s="12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2"/>
      <c r="C31" s="12"/>
      <c r="D31" s="1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2"/>
      <c r="C32" s="12"/>
      <c r="D32" s="1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2"/>
      <c r="C33" s="12"/>
      <c r="D33" s="1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2"/>
      <c r="C34" s="12"/>
      <c r="D34" s="1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2"/>
      <c r="C35" s="12"/>
      <c r="D35" s="1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2"/>
      <c r="C36" s="12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2"/>
      <c r="C37" s="12"/>
      <c r="D37" s="1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2"/>
      <c r="C38" s="12"/>
      <c r="D38" s="1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2"/>
      <c r="C39" s="12"/>
      <c r="D39" s="1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2"/>
      <c r="C40" s="12"/>
      <c r="D40" s="1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2"/>
      <c r="C41" s="12"/>
      <c r="D41" s="1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B16" sqref="B16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2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5" t="s">
        <v>38</v>
      </c>
      <c r="B4" s="7">
        <f>B8+B12+B16+B20+B24+B28+B32</f>
        <v>39107</v>
      </c>
      <c r="C4" s="7">
        <f t="shared" ref="B4:C7" si="0">C8+C12+C16+C20+C24+C28+C32</f>
        <v>8745</v>
      </c>
      <c r="D4" s="16">
        <f>IFERROR(C4/B4,0)</f>
        <v>0.22361725522285</v>
      </c>
      <c r="E4" s="4"/>
      <c r="F4" s="4"/>
      <c r="G4" s="4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5" t="s">
        <v>39</v>
      </c>
      <c r="B5" s="7">
        <f t="shared" si="0"/>
        <v>31736</v>
      </c>
      <c r="C5" s="7">
        <f t="shared" si="0"/>
        <v>3627</v>
      </c>
      <c r="D5" s="16">
        <f t="shared" ref="D5:D35" si="1">IFERROR(C5/B5,0)</f>
        <v>0.114286614570204</v>
      </c>
      <c r="E5" s="4"/>
      <c r="F5" s="4"/>
      <c r="G5" s="4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5" t="s">
        <v>40</v>
      </c>
      <c r="B6" s="7">
        <f>B10+B14+B18+B22+B26+B30+B34</f>
        <v>627</v>
      </c>
      <c r="C6" s="7">
        <f t="shared" si="0"/>
        <v>268</v>
      </c>
      <c r="D6" s="16">
        <f t="shared" si="1"/>
        <v>0.427432216905901</v>
      </c>
      <c r="E6" s="4"/>
      <c r="F6" s="4"/>
      <c r="G6" s="4"/>
      <c r="H6" s="1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5" t="s">
        <v>41</v>
      </c>
      <c r="B7" s="7">
        <f>B11+B15+B19+B23+B27+B31+B35</f>
        <v>6444</v>
      </c>
      <c r="C7" s="7">
        <f t="shared" si="0"/>
        <v>4191</v>
      </c>
      <c r="D7" s="16">
        <f t="shared" si="1"/>
        <v>0.650372439478585</v>
      </c>
      <c r="E7" s="4"/>
      <c r="F7" s="4"/>
      <c r="G7" s="4"/>
      <c r="H7" s="1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3"/>
      <c r="D8" s="16">
        <f t="shared" ref="D8:D15" si="2">IFERROR(C8/B8,0)</f>
        <v>0</v>
      </c>
      <c r="E8" s="4"/>
      <c r="F8" s="4"/>
      <c r="G8" s="4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3"/>
      <c r="D9" s="16">
        <f t="shared" si="2"/>
        <v>0</v>
      </c>
      <c r="E9" s="4"/>
      <c r="F9" s="4"/>
      <c r="G9" s="4"/>
      <c r="H9" s="1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3"/>
      <c r="D10" s="16">
        <f t="shared" si="2"/>
        <v>0</v>
      </c>
      <c r="E10" s="4"/>
      <c r="F10" s="4"/>
      <c r="G10" s="4"/>
      <c r="H10" s="1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3"/>
      <c r="D11" s="16">
        <f t="shared" si="2"/>
        <v>0</v>
      </c>
      <c r="E11" s="4"/>
      <c r="F11" s="4"/>
      <c r="G11" s="4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>
        <v>28678</v>
      </c>
      <c r="C12" s="23"/>
      <c r="D12" s="16">
        <f t="shared" si="2"/>
        <v>0</v>
      </c>
      <c r="E12" s="4"/>
      <c r="F12" s="4"/>
      <c r="G12" s="4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>
        <v>28223</v>
      </c>
      <c r="C13" s="23"/>
      <c r="D13" s="16">
        <f t="shared" si="2"/>
        <v>0</v>
      </c>
      <c r="E13" s="4"/>
      <c r="F13" s="4"/>
      <c r="G13" s="4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>
        <v>318</v>
      </c>
      <c r="C14" s="23"/>
      <c r="D14" s="16">
        <f t="shared" si="2"/>
        <v>0</v>
      </c>
      <c r="E14" s="4"/>
      <c r="F14" s="4"/>
      <c r="G14" s="4"/>
      <c r="H14" s="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3"/>
      <c r="D15" s="16">
        <f t="shared" si="2"/>
        <v>0</v>
      </c>
      <c r="E15" s="4"/>
      <c r="F15" s="4"/>
      <c r="G15" s="4"/>
      <c r="H15" s="1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10429</v>
      </c>
      <c r="C16" s="10">
        <v>8745</v>
      </c>
      <c r="D16" s="18">
        <f t="shared" si="1"/>
        <v>0.838527183814364</v>
      </c>
      <c r="E16" s="4"/>
      <c r="F16" s="4"/>
      <c r="G16" s="4"/>
      <c r="H16" s="1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0">
        <v>3513</v>
      </c>
      <c r="C17" s="10">
        <v>3627</v>
      </c>
      <c r="D17" s="18">
        <f t="shared" si="1"/>
        <v>1.03245089666951</v>
      </c>
      <c r="E17" s="4"/>
      <c r="F17" s="4"/>
      <c r="G17" s="4"/>
      <c r="H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0">
        <v>309</v>
      </c>
      <c r="C18" s="10">
        <v>268</v>
      </c>
      <c r="D18" s="18">
        <f t="shared" si="1"/>
        <v>0.867313915857605</v>
      </c>
      <c r="E18" s="4"/>
      <c r="F18" s="4"/>
      <c r="G18" s="4"/>
      <c r="H18" s="1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0">
        <v>6444</v>
      </c>
      <c r="C19" s="10">
        <v>4191</v>
      </c>
      <c r="D19" s="18">
        <f t="shared" si="1"/>
        <v>0.650372439478585</v>
      </c>
      <c r="E19" s="4"/>
      <c r="F19" s="4"/>
      <c r="G19" s="4"/>
      <c r="H19" s="1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0">
        <f>[1]职工基本医疗收支预算表!$B$17</f>
        <v>0</v>
      </c>
      <c r="C20" s="10">
        <f>[1]预算总表!$F$5</f>
        <v>0</v>
      </c>
      <c r="D20" s="18">
        <f t="shared" si="1"/>
        <v>0</v>
      </c>
      <c r="E20" s="4"/>
      <c r="F20" s="4"/>
      <c r="G20" s="4"/>
      <c r="H20" s="1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0">
        <f>[1]职工基本医疗收支预算表!$B$6</f>
        <v>0</v>
      </c>
      <c r="C21" s="10">
        <f>[1]预算总表!$F$6</f>
        <v>0</v>
      </c>
      <c r="D21" s="18">
        <f t="shared" si="1"/>
        <v>0</v>
      </c>
      <c r="E21" s="4"/>
      <c r="F21" s="4"/>
      <c r="G21" s="4"/>
      <c r="H21" s="1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0">
        <f>[1]职工基本医疗收支预算表!$B$10</f>
        <v>0</v>
      </c>
      <c r="C22" s="10">
        <f>[1]预算总表!$F$8</f>
        <v>0</v>
      </c>
      <c r="D22" s="18">
        <f t="shared" si="1"/>
        <v>0</v>
      </c>
      <c r="E22" s="4"/>
      <c r="F22" s="4"/>
      <c r="G22" s="4"/>
      <c r="H22" s="1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0">
        <f>[1]职工基本医疗收支预算表!$B$9</f>
        <v>0</v>
      </c>
      <c r="C23" s="10">
        <f>[1]预算总表!$F$7</f>
        <v>0</v>
      </c>
      <c r="D23" s="18">
        <f t="shared" si="1"/>
        <v>0</v>
      </c>
      <c r="E23" s="4"/>
      <c r="F23" s="4"/>
      <c r="G23" s="4"/>
      <c r="H23" s="1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0">
        <f>[1]城乡居民基本医疗收支预算表!$B$16</f>
        <v>0</v>
      </c>
      <c r="C24" s="10">
        <f>[1]预算总表!$G$5</f>
        <v>0</v>
      </c>
      <c r="D24" s="18">
        <f t="shared" si="1"/>
        <v>0</v>
      </c>
      <c r="E24" s="4"/>
      <c r="F24" s="4"/>
      <c r="G24" s="4"/>
      <c r="H24" s="1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0">
        <f>[1]城乡居民基本医疗收支预算表!$B$5</f>
        <v>0</v>
      </c>
      <c r="C25" s="10">
        <f>[1]预算总表!$G$6</f>
        <v>0</v>
      </c>
      <c r="D25" s="18">
        <f t="shared" si="1"/>
        <v>0</v>
      </c>
      <c r="E25" s="4"/>
      <c r="F25" s="4"/>
      <c r="G25" s="4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0">
        <f>[1]城乡居民基本医疗收支预算表!$B$11</f>
        <v>0</v>
      </c>
      <c r="C26" s="10">
        <f>[1]预算总表!$G$8</f>
        <v>0</v>
      </c>
      <c r="D26" s="18">
        <f t="shared" si="1"/>
        <v>0</v>
      </c>
      <c r="E26" s="4"/>
      <c r="F26" s="4"/>
      <c r="G26" s="4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0">
        <f>[1]城乡居民基本医疗收支预算表!$B$9</f>
        <v>0</v>
      </c>
      <c r="C27" s="10">
        <f>[1]预算总表!$G$7</f>
        <v>0</v>
      </c>
      <c r="D27" s="18">
        <f t="shared" si="1"/>
        <v>0</v>
      </c>
      <c r="E27" s="4"/>
      <c r="F27" s="4"/>
      <c r="G27" s="4"/>
      <c r="H27" s="1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0"/>
      <c r="C28" s="23"/>
      <c r="D28" s="18">
        <f t="shared" si="1"/>
        <v>0</v>
      </c>
      <c r="E28" s="4"/>
      <c r="F28" s="4"/>
      <c r="G28" s="4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0"/>
      <c r="C29" s="23"/>
      <c r="D29" s="18">
        <f t="shared" si="1"/>
        <v>0</v>
      </c>
      <c r="E29" s="4"/>
      <c r="F29" s="4"/>
      <c r="G29" s="4"/>
      <c r="H29" s="1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0"/>
      <c r="C30" s="23"/>
      <c r="D30" s="18">
        <f t="shared" si="1"/>
        <v>0</v>
      </c>
      <c r="E30" s="4"/>
      <c r="F30" s="4"/>
      <c r="G30" s="4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0"/>
      <c r="C31" s="23"/>
      <c r="D31" s="18">
        <f t="shared" si="1"/>
        <v>0</v>
      </c>
      <c r="E31" s="4"/>
      <c r="F31" s="4"/>
      <c r="G31" s="4"/>
      <c r="H31" s="1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0"/>
      <c r="C32" s="23"/>
      <c r="D32" s="18">
        <f t="shared" si="1"/>
        <v>0</v>
      </c>
      <c r="E32" s="4"/>
      <c r="F32" s="4"/>
      <c r="G32" s="4"/>
      <c r="H32" s="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0"/>
      <c r="C33" s="23"/>
      <c r="D33" s="18">
        <f t="shared" si="1"/>
        <v>0</v>
      </c>
      <c r="E33" s="4"/>
      <c r="F33" s="4"/>
      <c r="G33" s="4"/>
      <c r="H33" s="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0"/>
      <c r="C34" s="23"/>
      <c r="D34" s="18">
        <f t="shared" si="1"/>
        <v>0</v>
      </c>
      <c r="E34" s="4"/>
      <c r="F34" s="4"/>
      <c r="G34" s="4"/>
      <c r="H34" s="1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0"/>
      <c r="C35" s="23"/>
      <c r="D35" s="18">
        <f t="shared" si="1"/>
        <v>0</v>
      </c>
      <c r="E35" s="4"/>
      <c r="F35" s="4"/>
      <c r="G35" s="4"/>
      <c r="H35" s="1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2"/>
      <c r="C36" s="12"/>
      <c r="D36" s="2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2"/>
      <c r="C37" s="12"/>
      <c r="D37" s="2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2"/>
      <c r="C38" s="12"/>
      <c r="D38" s="2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2"/>
      <c r="C39" s="12"/>
      <c r="D39" s="2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2"/>
      <c r="C40" s="12"/>
      <c r="D40" s="2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2"/>
      <c r="C41" s="12"/>
      <c r="D41" s="2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2"/>
      <c r="C42" s="12"/>
      <c r="D42" s="2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2"/>
      <c r="C43" s="12"/>
      <c r="D43" s="2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2"/>
      <c r="C44" s="12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2"/>
      <c r="C45" s="12"/>
      <c r="D45" s="2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2"/>
      <c r="C46" s="12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2"/>
      <c r="C47" s="12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2"/>
      <c r="C48" s="12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2"/>
      <c r="C49" s="12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C10" sqref="C10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4" t="s">
        <v>1</v>
      </c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5" t="s">
        <v>50</v>
      </c>
      <c r="B4" s="7">
        <f>B6+B8+B10+B12+B14+B17+B19</f>
        <v>57314</v>
      </c>
      <c r="C4" s="7">
        <f>C6+C8+C10+C12+C14+C17+C19</f>
        <v>5944</v>
      </c>
      <c r="D4" s="16">
        <f>C4/B4</f>
        <v>0.103709390375824</v>
      </c>
      <c r="E4" s="4"/>
      <c r="F4" s="4"/>
      <c r="G4" s="1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5" t="s">
        <v>51</v>
      </c>
      <c r="B5" s="7">
        <f>B7+B9+B11+B13+B15+B18+B20</f>
        <v>28616</v>
      </c>
      <c r="C5" s="7">
        <f>C7+C9+C11+C13+C15+C18+C20</f>
        <v>5884</v>
      </c>
      <c r="D5" s="16">
        <f>C5/B5</f>
        <v>0.205619233994968</v>
      </c>
      <c r="E5" s="4"/>
      <c r="F5" s="4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18">
        <f>IFERROR(C6/B6,0)</f>
        <v>0</v>
      </c>
      <c r="E6" s="4"/>
      <c r="F6" s="4"/>
      <c r="G6" s="1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18">
        <f>IFERROR(C7/B7,0)</f>
        <v>0</v>
      </c>
      <c r="E7" s="4"/>
      <c r="F7" s="4"/>
      <c r="G7" s="1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10">
        <v>51997</v>
      </c>
      <c r="C8" s="10"/>
      <c r="D8" s="18"/>
      <c r="E8" s="4"/>
      <c r="F8" s="4"/>
      <c r="G8" s="1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0">
        <v>23349</v>
      </c>
      <c r="C9" s="10"/>
      <c r="D9" s="18"/>
      <c r="E9" s="4"/>
      <c r="F9" s="4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0">
        <v>5317</v>
      </c>
      <c r="C10" s="10">
        <v>5944</v>
      </c>
      <c r="D10" s="18">
        <f>C10/B10</f>
        <v>1.11792364115102</v>
      </c>
      <c r="E10" s="4"/>
      <c r="F10" s="4"/>
      <c r="G10" s="1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0">
        <v>5267</v>
      </c>
      <c r="C11" s="10">
        <v>5884</v>
      </c>
      <c r="D11" s="18">
        <f>C11/B11</f>
        <v>1.1171444845263</v>
      </c>
      <c r="E11" s="4"/>
      <c r="F11" s="4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18">
        <f>IFERROR(C12/B12,0)</f>
        <v>0</v>
      </c>
      <c r="E12" s="4"/>
      <c r="F12" s="4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0">
        <f>[1]职工基本医疗收支预算表!$B$22</f>
        <v>0</v>
      </c>
      <c r="C13" s="10">
        <f>[1]预算总表!$F$15</f>
        <v>0</v>
      </c>
      <c r="D13" s="18">
        <f t="shared" ref="D13:D20" si="0">IFERROR(C13/B13,0)</f>
        <v>0</v>
      </c>
      <c r="E13" s="4"/>
      <c r="F13" s="19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0">
        <f>[1]城乡居民基本医疗收支预算表!$E$16</f>
        <v>0</v>
      </c>
      <c r="C14" s="10">
        <f>[1]预算总表!$G$14</f>
        <v>0</v>
      </c>
      <c r="D14" s="18">
        <f t="shared" si="0"/>
        <v>0</v>
      </c>
      <c r="E14" s="4"/>
      <c r="F14" s="19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0">
        <f>[1]城乡居民基本医疗收支预算表!$E$5</f>
        <v>0</v>
      </c>
      <c r="C15" s="10">
        <f>[1]预算总表!$G$15</f>
        <v>0</v>
      </c>
      <c r="D15" s="18">
        <f t="shared" si="0"/>
        <v>0</v>
      </c>
      <c r="E15" s="4"/>
      <c r="F15" s="19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0">
        <f>[1]城乡居民基本医疗收支预算表!$E$8</f>
        <v>0</v>
      </c>
      <c r="C16" s="10">
        <f>[1]城乡居民基本医疗收支预算表!$F$8</f>
        <v>0</v>
      </c>
      <c r="D16" s="18">
        <f t="shared" si="0"/>
        <v>0</v>
      </c>
      <c r="E16" s="4"/>
      <c r="F16" s="19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0"/>
      <c r="C17" s="10"/>
      <c r="D17" s="18">
        <f t="shared" si="0"/>
        <v>0</v>
      </c>
      <c r="E17" s="4"/>
      <c r="F17" s="4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0"/>
      <c r="C18" s="10"/>
      <c r="D18" s="18">
        <f t="shared" si="0"/>
        <v>0</v>
      </c>
      <c r="E18" s="4"/>
      <c r="F18" s="19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0"/>
      <c r="C19" s="10"/>
      <c r="D19" s="18">
        <f t="shared" si="0"/>
        <v>0</v>
      </c>
      <c r="E19" s="4"/>
      <c r="F19" s="19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0"/>
      <c r="C20" s="10"/>
      <c r="D20" s="18">
        <f t="shared" si="0"/>
        <v>0</v>
      </c>
      <c r="E20" s="4"/>
      <c r="F20" s="19"/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0"/>
      <c r="C21" s="20"/>
      <c r="D21" s="2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0"/>
      <c r="C22" s="20"/>
      <c r="D22" s="2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0"/>
      <c r="C23" s="20"/>
      <c r="D23" s="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0"/>
      <c r="C24" s="20"/>
      <c r="D24" s="2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0"/>
      <c r="C25" s="20"/>
      <c r="D25" s="2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0"/>
      <c r="C26" s="20"/>
      <c r="D26" s="2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0"/>
      <c r="C27" s="20"/>
      <c r="D27" s="2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0"/>
      <c r="C28" s="20"/>
      <c r="D28" s="2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0"/>
      <c r="C29" s="20"/>
      <c r="D29" s="2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0"/>
      <c r="C30" s="20"/>
      <c r="D30" s="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0"/>
      <c r="C31" s="20"/>
      <c r="D31" s="2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0"/>
      <c r="C32" s="20"/>
      <c r="D32" s="2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0"/>
      <c r="C33" s="20"/>
      <c r="D33" s="2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C7" sqref="C7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47766</v>
      </c>
      <c r="C4" s="7">
        <f>C5+C6+C7+C8+C9+C10+C11</f>
        <v>42339</v>
      </c>
      <c r="D4" s="8">
        <f>IFERROR(C4/B4,0)</f>
        <v>0.886383620148223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11">
        <f t="shared" ref="D5:D11" si="0"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0"/>
      <c r="C6" s="10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0">
        <v>47766</v>
      </c>
      <c r="C7" s="10">
        <v>42339</v>
      </c>
      <c r="D7" s="11">
        <f t="shared" si="0"/>
        <v>0.886383620148223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0">
        <f>[1]职工基本医疗收支预算表!$B$34</f>
        <v>0</v>
      </c>
      <c r="C8" s="10">
        <f>[1]预算总表!$F$21</f>
        <v>0</v>
      </c>
      <c r="D8" s="11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0">
        <f>[1]城乡居民基本医疗收支预算表!$E$18</f>
        <v>0</v>
      </c>
      <c r="C9" s="10">
        <f>[1]预算总表!$G$21</f>
        <v>0</v>
      </c>
      <c r="D9" s="11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0"/>
      <c r="C10" s="10"/>
      <c r="D10" s="11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0"/>
      <c r="C11" s="10"/>
      <c r="D11" s="11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2"/>
      <c r="C12" s="12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2"/>
      <c r="C13" s="12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2"/>
      <c r="C14" s="12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2"/>
      <c r="C15" s="12"/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2"/>
      <c r="C16" s="12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2"/>
      <c r="C17" s="12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2"/>
      <c r="C18" s="12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2"/>
      <c r="C19" s="12"/>
      <c r="D19" s="1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2"/>
      <c r="C20" s="12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2"/>
      <c r="C21" s="12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2"/>
      <c r="C22" s="12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2"/>
      <c r="C23" s="12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2"/>
      <c r="C24" s="12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2"/>
      <c r="C25" s="12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2"/>
      <c r="C26" s="12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2"/>
      <c r="C27" s="12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2"/>
      <c r="C28" s="12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2"/>
      <c r="C29" s="12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2"/>
      <c r="C30" s="12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表2-2022年收入执行</vt:lpstr>
      <vt:lpstr>表3-2022年支出执行</vt:lpstr>
      <vt:lpstr>表4-2022年结余执行</vt:lpstr>
      <vt:lpstr>表5-2023年收入预算</vt:lpstr>
      <vt:lpstr>表6-2023年支出预算</vt:lpstr>
      <vt:lpstr>表7-2023年结余预算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2023-04-01T12:32:45Z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E815E1053DBB452CB5A839D886A0C42F</vt:lpwstr>
  </property>
</Properties>
</file>