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表1-平衡" sheetId="13" r:id="rId1"/>
    <sheet name="表2-2021年收入执行" sheetId="1" r:id="rId2"/>
    <sheet name="表3-2021年支出执行" sheetId="2" r:id="rId3"/>
    <sheet name="表4-2021年结余执行" sheetId="3" r:id="rId4"/>
    <sheet name="表5-2022年收入预算" sheetId="4" r:id="rId5"/>
    <sheet name="表6-2022年支出预算" sheetId="5" r:id="rId6"/>
    <sheet name="表7-2022年结余预算" sheetId="6" r:id="rId7"/>
  </sheets>
  <externalReferences>
    <externalReference r:id="rId8"/>
  </externalReferences>
  <definedNames>
    <definedName name="_xlnm.Print_Area" localSheetId="0">'表1-平衡'!$A$1:$H$21</definedName>
    <definedName name="_xlnm.Print_Area" localSheetId="1">'表2-2021年收入执行'!$A$1:$D$35</definedName>
    <definedName name="_xlnm.Print_Area" localSheetId="2">'表3-2021年支出执行'!$A$1:$D$20</definedName>
    <definedName name="_xlnm.Print_Area" localSheetId="3">'表4-2021年结余执行'!$A$1:$D$11</definedName>
    <definedName name="_xlnm.Print_Area" localSheetId="4">'表5-2022年收入预算'!$A$1:$D$35</definedName>
    <definedName name="_xlnm.Print_Area" localSheetId="5">'表6-2022年支出预算'!$A$1:$D$20</definedName>
    <definedName name="_xlnm.Print_Area" localSheetId="6">'表7-2022年结余预算'!$A$1:$D$11</definedName>
    <definedName name="_xlnm.Print_Titles" localSheetId="0">'表1-平衡'!$1:$4</definedName>
  </definedNames>
  <calcPr calcId="144525"/>
</workbook>
</file>

<file path=xl/sharedStrings.xml><?xml version="1.0" encoding="utf-8"?>
<sst xmlns="http://schemas.openxmlformats.org/spreadsheetml/2006/main" count="188" uniqueCount="81">
  <si>
    <t>表一：2021年巴楚县社会保险基金预算执行情况和2022年巴楚县社会保险基金预算安排平衡表</t>
  </si>
  <si>
    <t>单位：万元</t>
  </si>
  <si>
    <t>收                              入</t>
  </si>
  <si>
    <t>支                           出</t>
  </si>
  <si>
    <t>科目代码</t>
  </si>
  <si>
    <t>科目名称</t>
  </si>
  <si>
    <t>2021年执行数</t>
  </si>
  <si>
    <t>2022年预算数</t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</si>
  <si>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</si>
  <si>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</si>
  <si>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</si>
  <si>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</si>
  <si>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三、职工基本医疗保险基金收入</t>
  </si>
  <si>
    <t>三、职工基本医疗保险基金支出</t>
  </si>
  <si>
    <t>四、工伤保险基金收入</t>
  </si>
  <si>
    <t>四、工伤保险基金支出</t>
  </si>
  <si>
    <t>五、城乡居民基本养老保险基金收入</t>
  </si>
  <si>
    <t>五、城乡居民基本养老保险基金支出</t>
  </si>
  <si>
    <t>六、机关事业单位基本养老保险基金收入</t>
  </si>
  <si>
    <t>六、机关事业单位基本养老保险基金支出</t>
  </si>
  <si>
    <t>七、城乡居民基本医疗保险基金收入</t>
  </si>
  <si>
    <t>七、城乡居民基本医疗保险基金支出</t>
  </si>
  <si>
    <t>社会保险基金收入合计</t>
  </si>
  <si>
    <t>社会保险基金支出合计</t>
  </si>
  <si>
    <t>社会保险基金上年结余收入</t>
  </si>
  <si>
    <t>社会保险基金年终结余</t>
  </si>
  <si>
    <t>社会保险基金上级补助收入</t>
  </si>
  <si>
    <t>社会保险基金补助下级支出</t>
  </si>
  <si>
    <t xml:space="preserve">  其中：企业职工基本养老保险基金中央调剂金收入</t>
  </si>
  <si>
    <t>社会保险基金下级上解收入</t>
  </si>
  <si>
    <t>社会保险基金上解上级支出</t>
  </si>
  <si>
    <t xml:space="preserve">  其中：企业职工基本养老保险基金中央调剂金支出</t>
  </si>
  <si>
    <t>总计</t>
  </si>
  <si>
    <t xml:space="preserve"> 表二：2021年巴楚县社会保险基金预算收入执行情况表</t>
  </si>
  <si>
    <t>项  目</t>
  </si>
  <si>
    <t>2021年预算调整数</t>
  </si>
  <si>
    <t>2021年预计执行数</t>
  </si>
  <si>
    <t>2021年预计执行数为预算数的%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</si>
  <si>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</si>
  <si>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</si>
  <si>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</si>
  <si>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</si>
  <si>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二、机关事业基本养老保险基金收入</t>
  </si>
  <si>
    <t>三、城乡居民基本养老保险基金收入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</si>
  <si>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</si>
  <si>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</si>
  <si>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</si>
  <si>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</si>
  <si>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表三：2021年巴楚县社会保险基金预算支出执行情况表</t>
  </si>
  <si>
    <t>项　目</t>
  </si>
  <si>
    <t>全区社会保险基金支出合计</t>
  </si>
  <si>
    <t>　　其中：社会保险待遇支出</t>
  </si>
  <si>
    <t>　　其中：基本养老待遇支出</t>
  </si>
  <si>
    <t>二、机关事业基本养老保险基金支出</t>
  </si>
  <si>
    <t>三、城乡居民基本养老保险基金支出</t>
  </si>
  <si>
    <t>四、职工基本医疗保险基金支出</t>
  </si>
  <si>
    <t>　　其中：基本医疗保险待遇支出</t>
  </si>
  <si>
    <t>五、城乡居民基本医疗保险基金支出</t>
  </si>
  <si>
    <t xml:space="preserve">          大病保险支出</t>
  </si>
  <si>
    <t>六、工伤保险基金支出</t>
  </si>
  <si>
    <t>　　其中：工伤保险待遇支出</t>
  </si>
  <si>
    <t>七、失业保险基金支出</t>
  </si>
  <si>
    <t>　　其中：失业保险待遇支出</t>
  </si>
  <si>
    <t>表四：2021年巴楚县社会保险基金预算结余情况表</t>
  </si>
  <si>
    <t>2021年年末累计结余预算调整数</t>
  </si>
  <si>
    <t>2021年年末累计结余预计执行数</t>
  </si>
  <si>
    <t>2021年执行数为预算数的%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</si>
  <si>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</si>
  <si>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</si>
  <si>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</si>
  <si>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</si>
  <si>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</si>
  <si>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</si>
  <si>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</si>
  <si>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</si>
  <si>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表五：2022年巴楚县社会保险基金预算收入安排表</t>
  </si>
  <si>
    <t>预算数为上年预计执行数的%</t>
  </si>
  <si>
    <t>表六：2022年巴楚县社会保险基金预算支出安排表</t>
  </si>
  <si>
    <t>表七：2022年巴楚县社会保险基金预算结余安排表</t>
  </si>
  <si>
    <t>2022年年末累计结余预算数</t>
  </si>
  <si>
    <t>预算数为上年执行数的%</t>
  </si>
</sst>
</file>

<file path=xl/styles.xml><?xml version="1.0" encoding="utf-8"?>
<styleSheet xmlns="http://schemas.openxmlformats.org/spreadsheetml/2006/main">
  <numFmts count="9">
    <numFmt numFmtId="176" formatCode="0.0%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_ ;[Red]\-#,##0.00\ "/>
    <numFmt numFmtId="178" formatCode="0.00_ "/>
    <numFmt numFmtId="179" formatCode="#,##0_ ;[Red]\-#,##0\ "/>
    <numFmt numFmtId="180" formatCode="0_);[Red]\(0\)"/>
  </numFmts>
  <fonts count="36">
    <font>
      <sz val="10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b/>
      <sz val="18"/>
      <color rgb="FF000000"/>
      <name val="宋体"/>
      <charset val="134"/>
    </font>
    <font>
      <sz val="11"/>
      <color indexed="8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1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8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34" fillId="14" borderId="11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178" fontId="0" fillId="2" borderId="0" xfId="0" applyNumberFormat="1" applyFill="1"/>
    <xf numFmtId="178" fontId="0" fillId="2" borderId="0" xfId="0" applyNumberFormat="1" applyFill="1" applyAlignment="1">
      <alignment horizontal="right"/>
    </xf>
    <xf numFmtId="178" fontId="1" fillId="0" borderId="0" xfId="0" applyNumberFormat="1" applyFont="1" applyFill="1" applyBorder="1" applyAlignment="1" applyProtection="1">
      <alignment horizontal="center" vertical="center"/>
    </xf>
    <xf numFmtId="178" fontId="0" fillId="2" borderId="0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4" fillId="3" borderId="1" xfId="0" applyNumberFormat="1" applyFont="1" applyFill="1" applyBorder="1" applyAlignment="1" applyProtection="1">
      <alignment horizontal="right" vertical="center"/>
    </xf>
    <xf numFmtId="178" fontId="3" fillId="3" borderId="1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177" fontId="6" fillId="3" borderId="1" xfId="0" applyNumberFormat="1" applyFont="1" applyFill="1" applyBorder="1" applyAlignment="1" applyProtection="1">
      <alignment horizontal="right" vertical="center"/>
    </xf>
    <xf numFmtId="178" fontId="6" fillId="3" borderId="1" xfId="0" applyNumberFormat="1" applyFont="1" applyFill="1" applyBorder="1" applyAlignment="1" applyProtection="1">
      <alignment horizontal="right" vertical="center"/>
    </xf>
    <xf numFmtId="178" fontId="5" fillId="3" borderId="1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left" vertical="center" wrapText="1"/>
    </xf>
    <xf numFmtId="178" fontId="3" fillId="3" borderId="1" xfId="0" applyNumberFormat="1" applyFont="1" applyFill="1" applyBorder="1" applyAlignment="1" applyProtection="1">
      <alignment horizontal="right" vertical="center" wrapText="1"/>
    </xf>
    <xf numFmtId="178" fontId="3" fillId="0" borderId="1" xfId="0" applyNumberFormat="1" applyFont="1" applyFill="1" applyBorder="1" applyAlignment="1" applyProtection="1">
      <alignment horizontal="right" vertical="center" wrapText="1"/>
    </xf>
    <xf numFmtId="178" fontId="5" fillId="3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178" fontId="7" fillId="2" borderId="0" xfId="0" applyNumberFormat="1" applyFont="1" applyFill="1" applyBorder="1" applyAlignment="1" applyProtection="1">
      <alignment vertical="center"/>
    </xf>
    <xf numFmtId="178" fontId="7" fillId="2" borderId="0" xfId="0" applyNumberFormat="1" applyFont="1" applyFill="1" applyBorder="1" applyAlignment="1" applyProtection="1">
      <alignment horizontal="center" vertical="center"/>
    </xf>
    <xf numFmtId="178" fontId="7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6" fontId="5" fillId="3" borderId="1" xfId="0" applyNumberFormat="1" applyFont="1" applyFill="1" applyBorder="1" applyAlignment="1" applyProtection="1">
      <alignment horizontal="right" vertical="center" wrapText="1"/>
    </xf>
    <xf numFmtId="179" fontId="0" fillId="2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178" fontId="6" fillId="3" borderId="1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/>
    <xf numFmtId="177" fontId="4" fillId="3" borderId="1" xfId="0" applyNumberFormat="1" applyFont="1" applyFill="1" applyBorder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right"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176" fontId="5" fillId="3" borderId="1" xfId="0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78" fontId="10" fillId="0" borderId="1" xfId="50" applyNumberFormat="1" applyFont="1" applyFill="1" applyBorder="1" applyAlignment="1" applyProtection="1">
      <alignment vertical="center"/>
    </xf>
    <xf numFmtId="178" fontId="9" fillId="2" borderId="0" xfId="0" applyNumberFormat="1" applyFont="1" applyFill="1" applyBorder="1" applyAlignment="1" applyProtection="1">
      <alignment horizontal="left" vertical="center" wrapText="1"/>
    </xf>
    <xf numFmtId="178" fontId="9" fillId="2" borderId="0" xfId="0" applyNumberFormat="1" applyFont="1" applyFill="1" applyBorder="1" applyAlignment="1" applyProtection="1">
      <alignment horizontal="left" vertical="top" wrapText="1"/>
    </xf>
    <xf numFmtId="0" fontId="6" fillId="0" borderId="0" xfId="44" applyFill="1">
      <alignment vertical="center"/>
    </xf>
    <xf numFmtId="0" fontId="11" fillId="0" borderId="0" xfId="44" applyNumberFormat="1" applyFont="1" applyFill="1" applyAlignment="1" applyProtection="1">
      <alignment horizontal="center" vertical="center"/>
    </xf>
    <xf numFmtId="0" fontId="0" fillId="0" borderId="0" xfId="44" applyNumberFormat="1" applyFont="1" applyFill="1" applyBorder="1" applyAlignment="1" applyProtection="1">
      <alignment horizontal="right" vertical="center"/>
    </xf>
    <xf numFmtId="0" fontId="12" fillId="0" borderId="0" xfId="44" applyNumberFormat="1" applyFont="1" applyFill="1" applyBorder="1" applyAlignment="1" applyProtection="1">
      <alignment horizontal="center" vertical="center"/>
    </xf>
    <xf numFmtId="0" fontId="4" fillId="0" borderId="2" xfId="44" applyFont="1" applyFill="1" applyBorder="1" applyAlignment="1">
      <alignment horizontal="center" vertical="center"/>
    </xf>
    <xf numFmtId="0" fontId="4" fillId="0" borderId="3" xfId="44" applyFont="1" applyFill="1" applyBorder="1" applyAlignment="1">
      <alignment horizontal="center" vertical="center"/>
    </xf>
    <xf numFmtId="0" fontId="4" fillId="0" borderId="4" xfId="44" applyFont="1" applyFill="1" applyBorder="1" applyAlignment="1">
      <alignment horizontal="center" vertical="center"/>
    </xf>
    <xf numFmtId="180" fontId="13" fillId="0" borderId="2" xfId="44" applyNumberFormat="1" applyFont="1" applyBorder="1" applyAlignment="1" applyProtection="1">
      <alignment horizontal="center" vertical="center" wrapText="1"/>
      <protection locked="0"/>
    </xf>
    <xf numFmtId="180" fontId="13" fillId="0" borderId="3" xfId="44" applyNumberFormat="1" applyFont="1" applyBorder="1" applyAlignment="1" applyProtection="1">
      <alignment horizontal="center" vertical="center" wrapText="1"/>
      <protection locked="0"/>
    </xf>
    <xf numFmtId="180" fontId="13" fillId="0" borderId="4" xfId="44" applyNumberFormat="1" applyFont="1" applyBorder="1" applyAlignment="1" applyProtection="1">
      <alignment horizontal="center" vertical="center" wrapText="1"/>
      <protection locked="0"/>
    </xf>
    <xf numFmtId="180" fontId="13" fillId="0" borderId="1" xfId="44" applyNumberFormat="1" applyFont="1" applyBorder="1" applyAlignment="1" applyProtection="1">
      <alignment horizontal="center" vertical="center" wrapText="1"/>
      <protection locked="0"/>
    </xf>
    <xf numFmtId="0" fontId="13" fillId="0" borderId="1" xfId="44" applyNumberFormat="1" applyFont="1" applyFill="1" applyBorder="1" applyAlignment="1" applyProtection="1">
      <alignment horizontal="center" vertical="center"/>
    </xf>
    <xf numFmtId="0" fontId="12" fillId="0" borderId="1" xfId="44" applyFont="1" applyFill="1" applyBorder="1" applyAlignment="1">
      <alignment horizontal="left" vertical="center"/>
    </xf>
    <xf numFmtId="0" fontId="12" fillId="0" borderId="1" xfId="44" applyNumberFormat="1" applyFont="1" applyFill="1" applyBorder="1" applyAlignment="1" applyProtection="1">
      <alignment vertical="center"/>
    </xf>
    <xf numFmtId="179" fontId="10" fillId="0" borderId="1" xfId="50" applyNumberFormat="1" applyFont="1" applyFill="1" applyBorder="1" applyAlignment="1" applyProtection="1">
      <alignment horizontal="center" vertical="center"/>
    </xf>
    <xf numFmtId="179" fontId="10" fillId="0" borderId="1" xfId="50" applyNumberFormat="1" applyFont="1" applyFill="1" applyBorder="1" applyAlignment="1" applyProtection="1">
      <alignment vertical="center"/>
    </xf>
    <xf numFmtId="179" fontId="10" fillId="0" borderId="1" xfId="50" applyNumberFormat="1" applyFont="1" applyFill="1" applyBorder="1" applyAlignment="1" applyProtection="1">
      <alignment horizontal="right" vertical="center"/>
    </xf>
    <xf numFmtId="177" fontId="10" fillId="3" borderId="1" xfId="50" applyNumberFormat="1" applyFont="1" applyFill="1" applyBorder="1" applyAlignment="1" applyProtection="1">
      <alignment horizontal="right" vertical="center"/>
    </xf>
    <xf numFmtId="177" fontId="10" fillId="3" borderId="0" xfId="44" applyNumberFormat="1" applyFont="1" applyFill="1" applyAlignment="1">
      <alignment horizontal="right" vertical="center"/>
    </xf>
    <xf numFmtId="177" fontId="14" fillId="3" borderId="1" xfId="50" applyNumberFormat="1" applyFont="1" applyFill="1" applyBorder="1" applyAlignment="1" applyProtection="1">
      <alignment horizontal="right" vertical="center"/>
    </xf>
    <xf numFmtId="177" fontId="10" fillId="0" borderId="1" xfId="50" applyNumberFormat="1" applyFont="1" applyFill="1" applyBorder="1" applyAlignment="1" applyProtection="1">
      <alignment horizontal="center" vertical="center"/>
    </xf>
    <xf numFmtId="177" fontId="10" fillId="0" borderId="1" xfId="50" applyNumberFormat="1" applyFont="1" applyFill="1" applyBorder="1" applyAlignment="1" applyProtection="1">
      <alignment vertical="center"/>
    </xf>
    <xf numFmtId="0" fontId="13" fillId="0" borderId="1" xfId="44" applyFont="1" applyFill="1" applyBorder="1" applyAlignment="1">
      <alignment horizontal="center" vertical="center"/>
    </xf>
    <xf numFmtId="177" fontId="15" fillId="3" borderId="1" xfId="50" applyNumberFormat="1" applyFont="1" applyFill="1" applyBorder="1" applyAlignment="1">
      <alignment vertical="center"/>
    </xf>
    <xf numFmtId="0" fontId="13" fillId="0" borderId="1" xfId="44" applyNumberFormat="1" applyFont="1" applyFill="1" applyBorder="1" applyAlignment="1">
      <alignment horizontal="center" vertical="center"/>
    </xf>
    <xf numFmtId="0" fontId="6" fillId="0" borderId="0" xfId="44" applyFont="1" applyFill="1">
      <alignment vertical="center"/>
    </xf>
    <xf numFmtId="0" fontId="0" fillId="0" borderId="0" xfId="44" applyFont="1" applyFill="1">
      <alignment vertical="center"/>
    </xf>
    <xf numFmtId="179" fontId="0" fillId="0" borderId="0" xfId="44" applyNumberFormat="1" applyFont="1" applyFill="1">
      <alignment vertical="center"/>
    </xf>
    <xf numFmtId="177" fontId="0" fillId="0" borderId="0" xfId="44" applyNumberFormat="1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[00311310]&#24052;&#26970;&#214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社保基金预算封面"/>
      <sheetName val="预算目录"/>
      <sheetName val="预算总表"/>
      <sheetName val="企业职工基本养老收支预算表"/>
      <sheetName val="城乡居民基本养老收支预算表"/>
      <sheetName val="机关事业单位基本养老收支预算表"/>
      <sheetName val="职工基本医疗收支预算表"/>
      <sheetName val="城乡居民基本医疗收支预算表"/>
      <sheetName val="工伤保险基金收支预算表"/>
      <sheetName val="失业保险基金收支预算表"/>
      <sheetName val="财政对社会保险基金补助情况表"/>
      <sheetName val="地方财政对企业职工基本养老保险基金补助情况构成表"/>
      <sheetName val="基本养老基础资料表"/>
      <sheetName val="基本医疗基础资料表"/>
      <sheetName val="失业工伤基础资料表"/>
    </sheetNames>
    <sheetDataSet>
      <sheetData sheetId="0"/>
      <sheetData sheetId="1"/>
      <sheetData sheetId="2">
        <row r="5">
          <cell r="F5">
            <v>0</v>
          </cell>
          <cell r="G5">
            <v>0</v>
          </cell>
        </row>
        <row r="14">
          <cell r="F14">
            <v>0</v>
          </cell>
          <cell r="G14">
            <v>0</v>
          </cell>
        </row>
      </sheetData>
      <sheetData sheetId="3"/>
      <sheetData sheetId="4">
        <row r="16">
          <cell r="B16">
            <v>0</v>
          </cell>
          <cell r="C16">
            <v>0</v>
          </cell>
        </row>
        <row r="16"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</row>
        <row r="17">
          <cell r="E17">
            <v>0</v>
          </cell>
          <cell r="F17">
            <v>0</v>
          </cell>
        </row>
      </sheetData>
      <sheetData sheetId="5">
        <row r="14">
          <cell r="B14">
            <v>0</v>
          </cell>
          <cell r="C14">
            <v>0</v>
          </cell>
        </row>
        <row r="14"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</row>
        <row r="15">
          <cell r="E15">
            <v>0</v>
          </cell>
          <cell r="F15">
            <v>0</v>
          </cell>
        </row>
      </sheetData>
      <sheetData sheetId="6">
        <row r="14">
          <cell r="B14">
            <v>0</v>
          </cell>
        </row>
        <row r="15">
          <cell r="B15">
            <v>0</v>
          </cell>
        </row>
        <row r="15">
          <cell r="E15">
            <v>0</v>
          </cell>
        </row>
        <row r="16">
          <cell r="B16">
            <v>0</v>
          </cell>
        </row>
        <row r="16">
          <cell r="E16">
            <v>0</v>
          </cell>
        </row>
        <row r="29">
          <cell r="B29">
            <v>0</v>
          </cell>
        </row>
        <row r="30">
          <cell r="B30">
            <v>0</v>
          </cell>
        </row>
        <row r="30">
          <cell r="E30">
            <v>0</v>
          </cell>
        </row>
        <row r="31">
          <cell r="B31">
            <v>0</v>
          </cell>
        </row>
        <row r="31">
          <cell r="E31">
            <v>0</v>
          </cell>
        </row>
      </sheetData>
      <sheetData sheetId="7">
        <row r="13">
          <cell r="B13">
            <v>0</v>
          </cell>
        </row>
        <row r="13">
          <cell r="E13">
            <v>0</v>
          </cell>
        </row>
        <row r="14">
          <cell r="B14">
            <v>0</v>
          </cell>
          <cell r="C14">
            <v>0</v>
          </cell>
        </row>
        <row r="14"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</row>
        <row r="15">
          <cell r="E15">
            <v>0</v>
          </cell>
          <cell r="F1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showGridLines="0" showZeros="0" tabSelected="1" zoomScale="85" zoomScaleNormal="85" topLeftCell="A4" workbookViewId="0">
      <selection activeCell="G16" sqref="G16"/>
    </sheetView>
  </sheetViews>
  <sheetFormatPr defaultColWidth="10.2857142857143" defaultRowHeight="14.25" outlineLevelCol="7"/>
  <cols>
    <col min="1" max="1" width="11.7142857142857" style="54" customWidth="1"/>
    <col min="2" max="2" width="50.247619047619" style="54" customWidth="1"/>
    <col min="3" max="3" width="18.4857142857143" style="54" customWidth="1"/>
    <col min="4" max="4" width="17.4761904761905" style="54" customWidth="1"/>
    <col min="5" max="5" width="11.7142857142857" style="54" customWidth="1"/>
    <col min="6" max="6" width="49.7428571428571" style="54" customWidth="1"/>
    <col min="7" max="7" width="19.3238095238095" style="54" customWidth="1"/>
    <col min="8" max="8" width="19.447619047619" style="54" customWidth="1"/>
    <col min="9" max="16384" width="10.2857142857143" style="54"/>
  </cols>
  <sheetData>
    <row r="1" ht="41.45" customHeight="1" spans="1:8">
      <c r="A1" s="55" t="s">
        <v>0</v>
      </c>
      <c r="B1" s="55"/>
      <c r="C1" s="55"/>
      <c r="D1" s="55"/>
      <c r="E1" s="55"/>
      <c r="F1" s="55"/>
      <c r="G1" s="55"/>
      <c r="H1" s="55"/>
    </row>
    <row r="2" ht="27" customHeight="1" spans="2:8">
      <c r="B2" s="56"/>
      <c r="C2" s="56"/>
      <c r="D2" s="56"/>
      <c r="E2" s="56"/>
      <c r="F2" s="56"/>
      <c r="G2" s="56"/>
      <c r="H2" s="57" t="s">
        <v>1</v>
      </c>
    </row>
    <row r="3" ht="30.6" customHeight="1" spans="1:8">
      <c r="A3" s="58" t="s">
        <v>2</v>
      </c>
      <c r="B3" s="59"/>
      <c r="C3" s="59"/>
      <c r="D3" s="60"/>
      <c r="E3" s="61" t="s">
        <v>3</v>
      </c>
      <c r="F3" s="62"/>
      <c r="G3" s="62"/>
      <c r="H3" s="63"/>
    </row>
    <row r="4" ht="30.6" customHeight="1" spans="1:8">
      <c r="A4" s="64" t="s">
        <v>4</v>
      </c>
      <c r="B4" s="65" t="s">
        <v>5</v>
      </c>
      <c r="C4" s="64" t="s">
        <v>6</v>
      </c>
      <c r="D4" s="64" t="s">
        <v>7</v>
      </c>
      <c r="E4" s="64" t="s">
        <v>4</v>
      </c>
      <c r="F4" s="65" t="s">
        <v>5</v>
      </c>
      <c r="G4" s="64" t="s">
        <v>6</v>
      </c>
      <c r="H4" s="64" t="s">
        <v>7</v>
      </c>
    </row>
    <row r="5" ht="30.2" customHeight="1" spans="1:8">
      <c r="A5" s="66">
        <v>10201</v>
      </c>
      <c r="B5" s="67" t="s">
        <v>8</v>
      </c>
      <c r="C5" s="68"/>
      <c r="D5" s="68"/>
      <c r="E5" s="66">
        <v>20901</v>
      </c>
      <c r="F5" s="67" t="s">
        <v>9</v>
      </c>
      <c r="G5" s="69"/>
      <c r="H5" s="69"/>
    </row>
    <row r="6" ht="30.2" customHeight="1" spans="1:8">
      <c r="A6" s="66">
        <v>10202</v>
      </c>
      <c r="B6" s="67" t="s">
        <v>10</v>
      </c>
      <c r="C6" s="68"/>
      <c r="D6" s="68"/>
      <c r="E6" s="66">
        <v>20902</v>
      </c>
      <c r="F6" s="67" t="s">
        <v>11</v>
      </c>
      <c r="G6" s="69"/>
      <c r="H6" s="69"/>
    </row>
    <row r="7" ht="30.2" customHeight="1" spans="1:8">
      <c r="A7" s="66">
        <v>10203</v>
      </c>
      <c r="B7" s="67" t="s">
        <v>12</v>
      </c>
      <c r="C7" s="68">
        <f>[1]职工基本医疗收支预算表!$B$14</f>
        <v>0</v>
      </c>
      <c r="D7" s="68">
        <f>[1]预算总表!$F$5</f>
        <v>0</v>
      </c>
      <c r="E7" s="66">
        <v>20903</v>
      </c>
      <c r="F7" s="67" t="s">
        <v>13</v>
      </c>
      <c r="G7" s="69">
        <f>[1]职工基本医疗收支预算表!$B$29</f>
        <v>0</v>
      </c>
      <c r="H7" s="69">
        <f>[1]预算总表!$F$14</f>
        <v>0</v>
      </c>
    </row>
    <row r="8" ht="30.2" customHeight="1" spans="1:8">
      <c r="A8" s="66">
        <v>10204</v>
      </c>
      <c r="B8" s="67" t="s">
        <v>14</v>
      </c>
      <c r="C8" s="68"/>
      <c r="D8" s="68"/>
      <c r="E8" s="66">
        <v>20904</v>
      </c>
      <c r="F8" s="67" t="s">
        <v>15</v>
      </c>
      <c r="G8" s="69"/>
      <c r="H8" s="69"/>
    </row>
    <row r="9" ht="30.2" customHeight="1" spans="1:8">
      <c r="A9" s="66">
        <v>10210</v>
      </c>
      <c r="B9" s="67" t="s">
        <v>16</v>
      </c>
      <c r="C9" s="13">
        <v>12044.31</v>
      </c>
      <c r="D9" s="13">
        <v>12545.34</v>
      </c>
      <c r="E9" s="66">
        <v>20910</v>
      </c>
      <c r="F9" s="67" t="s">
        <v>17</v>
      </c>
      <c r="G9" s="13">
        <v>5439.69</v>
      </c>
      <c r="H9" s="13">
        <v>5490.49</v>
      </c>
    </row>
    <row r="10" ht="30.2" customHeight="1" spans="1:8">
      <c r="A10" s="66">
        <v>10211</v>
      </c>
      <c r="B10" s="67" t="s">
        <v>18</v>
      </c>
      <c r="C10" s="13">
        <v>30009.2</v>
      </c>
      <c r="D10" s="40">
        <v>27954.78</v>
      </c>
      <c r="E10" s="66">
        <v>20911</v>
      </c>
      <c r="F10" s="67" t="s">
        <v>19</v>
      </c>
      <c r="G10" s="13">
        <v>21751.79</v>
      </c>
      <c r="H10" s="13">
        <v>23160.43</v>
      </c>
    </row>
    <row r="11" ht="30.2" customHeight="1" spans="1:8">
      <c r="A11" s="66">
        <v>10212</v>
      </c>
      <c r="B11" s="67" t="s">
        <v>20</v>
      </c>
      <c r="C11" s="70">
        <f>[1]城乡居民基本医疗收支预算表!$B$13</f>
        <v>0</v>
      </c>
      <c r="D11" s="70">
        <f>[1]预算总表!$G$5</f>
        <v>0</v>
      </c>
      <c r="E11" s="66">
        <v>20912</v>
      </c>
      <c r="F11" s="67" t="s">
        <v>21</v>
      </c>
      <c r="G11" s="70">
        <f>[1]城乡居民基本医疗收支预算表!$E$13</f>
        <v>0</v>
      </c>
      <c r="H11" s="70">
        <f>[1]预算总表!$G$14</f>
        <v>0</v>
      </c>
    </row>
    <row r="12" ht="30.2" customHeight="1" spans="1:8">
      <c r="A12" s="66"/>
      <c r="B12" s="67"/>
      <c r="C12" s="70"/>
      <c r="D12" s="70"/>
      <c r="E12" s="66"/>
      <c r="F12" s="67"/>
      <c r="G12" s="70"/>
      <c r="H12" s="70"/>
    </row>
    <row r="13" ht="30.2" customHeight="1" spans="1:8">
      <c r="A13" s="66">
        <v>102</v>
      </c>
      <c r="B13" s="65" t="s">
        <v>22</v>
      </c>
      <c r="C13" s="71">
        <f>SUM(C5:C11)</f>
        <v>42053.51</v>
      </c>
      <c r="D13" s="71">
        <f>SUM(D5:D11)</f>
        <v>40500.12</v>
      </c>
      <c r="E13" s="66">
        <v>209</v>
      </c>
      <c r="F13" s="65" t="s">
        <v>23</v>
      </c>
      <c r="G13" s="71">
        <f>SUM(G5:G11)</f>
        <v>27191.48</v>
      </c>
      <c r="H13" s="71">
        <f>SUM(H5:H11)</f>
        <v>28650.92</v>
      </c>
    </row>
    <row r="14" ht="30.2" customHeight="1" spans="1:8">
      <c r="A14" s="66">
        <v>11008</v>
      </c>
      <c r="B14" s="67" t="s">
        <v>24</v>
      </c>
      <c r="C14" s="71">
        <v>51519.63</v>
      </c>
      <c r="D14" s="71">
        <v>66381.66</v>
      </c>
      <c r="E14" s="66">
        <v>23009</v>
      </c>
      <c r="F14" s="67" t="s">
        <v>25</v>
      </c>
      <c r="G14" s="72">
        <f>D14</f>
        <v>66381.66</v>
      </c>
      <c r="H14" s="73">
        <v>78230.86</v>
      </c>
    </row>
    <row r="15" ht="30.2" customHeight="1" spans="1:8">
      <c r="A15" s="66">
        <v>11017</v>
      </c>
      <c r="B15" s="67" t="s">
        <v>26</v>
      </c>
      <c r="C15" s="74">
        <f>[1]城乡居民基本养老收支预算表!$B$16+[1]机关事业单位基本养老收支预算表!$B$14+[1]职工基本医疗收支预算表!$B$15+[1]城乡居民基本医疗收支预算表!$B$14</f>
        <v>0</v>
      </c>
      <c r="D15" s="74">
        <f>[1]城乡居民基本养老收支预算表!$C$16+[1]机关事业单位基本养老收支预算表!$C$14+[1]职工基本医疗收支预算表!$E$15+[1]城乡居民基本医疗收支预算表!$C$14</f>
        <v>0</v>
      </c>
      <c r="E15" s="66">
        <v>23018</v>
      </c>
      <c r="F15" s="67" t="s">
        <v>27</v>
      </c>
      <c r="G15" s="75">
        <f>[1]城乡居民基本养老收支预算表!$E$16+[1]机关事业单位基本养老收支预算表!$E$14+[1]职工基本医疗收支预算表!$B$30+[1]城乡居民基本医疗收支预算表!$E$14</f>
        <v>0</v>
      </c>
      <c r="H15" s="75">
        <f>[1]城乡居民基本养老收支预算表!$F$16+[1]机关事业单位基本养老收支预算表!$F$14+[1]职工基本医疗收支预算表!$E$30+[1]城乡居民基本医疗收支预算表!$F$14</f>
        <v>0</v>
      </c>
    </row>
    <row r="16" ht="30.2" customHeight="1" spans="1:8">
      <c r="A16" s="66"/>
      <c r="B16" s="67" t="s">
        <v>28</v>
      </c>
      <c r="C16" s="74"/>
      <c r="D16" s="74"/>
      <c r="E16" s="66"/>
      <c r="F16" s="67"/>
      <c r="G16" s="75"/>
      <c r="H16" s="75"/>
    </row>
    <row r="17" ht="30.2" customHeight="1" spans="1:8">
      <c r="A17" s="66">
        <v>11018</v>
      </c>
      <c r="B17" s="67" t="s">
        <v>29</v>
      </c>
      <c r="C17" s="74">
        <f>[1]城乡居民基本养老收支预算表!$B$17+[1]机关事业单位基本养老收支预算表!$B$15+[1]职工基本医疗收支预算表!$B$16+[1]城乡居民基本医疗收支预算表!$B$15</f>
        <v>0</v>
      </c>
      <c r="D17" s="74">
        <f>[1]城乡居民基本养老收支预算表!$C$17+[1]机关事业单位基本养老收支预算表!$C$15+[1]职工基本医疗收支预算表!$E$16+[1]城乡居民基本医疗收支预算表!$C$15</f>
        <v>0</v>
      </c>
      <c r="E17" s="66">
        <v>23019</v>
      </c>
      <c r="F17" s="67" t="s">
        <v>30</v>
      </c>
      <c r="G17" s="75">
        <f>[1]城乡居民基本养老收支预算表!$E$17+[1]机关事业单位基本养老收支预算表!$E$15+[1]职工基本医疗收支预算表!$B$31+[1]城乡居民基本医疗收支预算表!$E$15</f>
        <v>0</v>
      </c>
      <c r="H17" s="75">
        <f>[1]城乡居民基本养老收支预算表!$F$17+[1]机关事业单位基本养老收支预算表!$F$15+[1]职工基本医疗收支预算表!$E$31+[1]城乡居民基本医疗收支预算表!$F$15</f>
        <v>0</v>
      </c>
    </row>
    <row r="18" ht="30.2" customHeight="1" spans="1:8">
      <c r="A18" s="66"/>
      <c r="B18" s="67"/>
      <c r="C18" s="74"/>
      <c r="D18" s="74"/>
      <c r="E18" s="66"/>
      <c r="F18" s="67" t="s">
        <v>31</v>
      </c>
      <c r="G18" s="75"/>
      <c r="H18" s="75"/>
    </row>
    <row r="19" ht="30.2" customHeight="1" spans="1:8">
      <c r="A19" s="66"/>
      <c r="B19" s="67"/>
      <c r="C19" s="74"/>
      <c r="D19" s="74"/>
      <c r="E19" s="66"/>
      <c r="F19" s="67"/>
      <c r="G19" s="75"/>
      <c r="H19" s="75"/>
    </row>
    <row r="20" ht="30.2" customHeight="1" spans="1:8">
      <c r="A20" s="66"/>
      <c r="B20" s="76" t="s">
        <v>32</v>
      </c>
      <c r="C20" s="77">
        <f>SUM(C13:C15,C17)</f>
        <v>93573.14</v>
      </c>
      <c r="D20" s="77">
        <f>SUM(D13:D15,D17)</f>
        <v>106881.78</v>
      </c>
      <c r="E20" s="66"/>
      <c r="F20" s="78" t="s">
        <v>32</v>
      </c>
      <c r="G20" s="77">
        <f>SUM(G13:G17)</f>
        <v>93573.14</v>
      </c>
      <c r="H20" s="77">
        <f>SUM(H13:H17)</f>
        <v>106881.78</v>
      </c>
    </row>
    <row r="21" ht="26.1" customHeight="1" spans="1:8">
      <c r="A21" s="79"/>
      <c r="B21" s="80"/>
      <c r="C21" s="80"/>
      <c r="D21" s="80"/>
      <c r="E21" s="80"/>
      <c r="F21" s="80"/>
      <c r="G21" s="80"/>
      <c r="H21" s="80"/>
    </row>
    <row r="22" spans="2:8">
      <c r="B22" s="80"/>
      <c r="C22" s="80"/>
      <c r="D22" s="80"/>
      <c r="E22" s="80"/>
      <c r="F22" s="80"/>
      <c r="G22" s="81"/>
      <c r="H22" s="80"/>
    </row>
    <row r="23" spans="2:8">
      <c r="B23" s="80"/>
      <c r="C23" s="80"/>
      <c r="D23" s="80"/>
      <c r="E23" s="80"/>
      <c r="F23" s="80"/>
      <c r="G23" s="81">
        <f>C20-G20</f>
        <v>0</v>
      </c>
      <c r="H23" s="80"/>
    </row>
    <row r="24" spans="2:8">
      <c r="B24" s="80"/>
      <c r="C24" s="80"/>
      <c r="D24" s="80"/>
      <c r="E24" s="80"/>
      <c r="F24" s="80"/>
      <c r="G24" s="80"/>
      <c r="H24" s="82">
        <f>D20-H20</f>
        <v>0</v>
      </c>
    </row>
    <row r="25" spans="2:8">
      <c r="B25" s="80"/>
      <c r="C25" s="80"/>
      <c r="D25" s="80"/>
      <c r="E25" s="80"/>
      <c r="F25" s="80"/>
      <c r="G25" s="80"/>
      <c r="H25" s="80"/>
    </row>
    <row r="26" spans="2:8">
      <c r="B26" s="80"/>
      <c r="C26" s="80"/>
      <c r="D26" s="80"/>
      <c r="E26" s="80"/>
      <c r="F26" s="80"/>
      <c r="G26" s="80"/>
      <c r="H26" s="80"/>
    </row>
    <row r="27" spans="2:8">
      <c r="B27" s="80"/>
      <c r="C27" s="80"/>
      <c r="D27" s="80"/>
      <c r="E27" s="80"/>
      <c r="F27" s="80"/>
      <c r="G27" s="80"/>
      <c r="H27" s="80"/>
    </row>
    <row r="28" spans="2:8">
      <c r="B28" s="80"/>
      <c r="C28" s="80"/>
      <c r="D28" s="80"/>
      <c r="E28" s="80"/>
      <c r="F28" s="80"/>
      <c r="G28" s="80"/>
      <c r="H28" s="80"/>
    </row>
    <row r="29" spans="2:8">
      <c r="B29" s="80"/>
      <c r="C29" s="80"/>
      <c r="D29" s="80"/>
      <c r="E29" s="80"/>
      <c r="F29" s="80"/>
      <c r="G29" s="80"/>
      <c r="H29" s="80"/>
    </row>
    <row r="30" spans="2:8">
      <c r="B30" s="80"/>
      <c r="C30" s="80"/>
      <c r="D30" s="80"/>
      <c r="E30" s="80"/>
      <c r="F30" s="80"/>
      <c r="G30" s="80"/>
      <c r="H30" s="80"/>
    </row>
    <row r="31" spans="2:8">
      <c r="B31" s="80"/>
      <c r="C31" s="80"/>
      <c r="D31" s="80"/>
      <c r="E31" s="80"/>
      <c r="F31" s="80"/>
      <c r="G31" s="80"/>
      <c r="H31" s="80"/>
    </row>
    <row r="32" spans="2:8">
      <c r="B32" s="80"/>
      <c r="C32" s="80"/>
      <c r="D32" s="80"/>
      <c r="E32" s="80"/>
      <c r="F32" s="80"/>
      <c r="G32" s="80"/>
      <c r="H32" s="80"/>
    </row>
    <row r="33" spans="2:8">
      <c r="B33" s="80"/>
      <c r="C33" s="80"/>
      <c r="D33" s="80"/>
      <c r="E33" s="80"/>
      <c r="F33" s="80"/>
      <c r="G33" s="80"/>
      <c r="H33" s="80"/>
    </row>
    <row r="34" spans="2:8">
      <c r="B34" s="80"/>
      <c r="C34" s="80"/>
      <c r="D34" s="80"/>
      <c r="E34" s="80"/>
      <c r="F34" s="80"/>
      <c r="G34" s="80"/>
      <c r="H34" s="80"/>
    </row>
    <row r="35" spans="2:8">
      <c r="B35" s="80"/>
      <c r="C35" s="80"/>
      <c r="D35" s="80"/>
      <c r="E35" s="80"/>
      <c r="F35" s="80"/>
      <c r="G35" s="80"/>
      <c r="H35" s="80"/>
    </row>
    <row r="36" spans="2:8">
      <c r="B36" s="80"/>
      <c r="C36" s="80"/>
      <c r="D36" s="80"/>
      <c r="E36" s="80"/>
      <c r="F36" s="80"/>
      <c r="G36" s="80"/>
      <c r="H36" s="80"/>
    </row>
    <row r="37" spans="2:8">
      <c r="B37" s="80"/>
      <c r="C37" s="80"/>
      <c r="D37" s="80"/>
      <c r="E37" s="80"/>
      <c r="F37" s="80"/>
      <c r="G37" s="80"/>
      <c r="H37" s="80"/>
    </row>
    <row r="38" spans="2:8">
      <c r="B38" s="80"/>
      <c r="C38" s="80"/>
      <c r="D38" s="80"/>
      <c r="E38" s="80"/>
      <c r="F38" s="80"/>
      <c r="G38" s="80"/>
      <c r="H38" s="80"/>
    </row>
    <row r="39" spans="2:8">
      <c r="B39" s="80"/>
      <c r="C39" s="80"/>
      <c r="D39" s="80"/>
      <c r="E39" s="80"/>
      <c r="F39" s="80"/>
      <c r="G39" s="80"/>
      <c r="H39" s="80"/>
    </row>
    <row r="40" spans="2:8">
      <c r="B40" s="80"/>
      <c r="C40" s="80"/>
      <c r="D40" s="80"/>
      <c r="E40" s="80"/>
      <c r="F40" s="80"/>
      <c r="G40" s="80"/>
      <c r="H40" s="80"/>
    </row>
    <row r="41" spans="2:8">
      <c r="B41" s="80"/>
      <c r="C41" s="80"/>
      <c r="D41" s="80"/>
      <c r="E41" s="80"/>
      <c r="F41" s="80"/>
      <c r="G41" s="80"/>
      <c r="H41" s="80"/>
    </row>
    <row r="42" spans="2:8">
      <c r="B42" s="80"/>
      <c r="C42" s="80"/>
      <c r="D42" s="80"/>
      <c r="E42" s="80"/>
      <c r="F42" s="80"/>
      <c r="G42" s="80"/>
      <c r="H42" s="80"/>
    </row>
    <row r="43" spans="2:8">
      <c r="B43" s="80"/>
      <c r="C43" s="80"/>
      <c r="D43" s="80"/>
      <c r="E43" s="80"/>
      <c r="F43" s="80"/>
      <c r="G43" s="80"/>
      <c r="H43" s="80"/>
    </row>
    <row r="44" spans="2:8">
      <c r="B44" s="80"/>
      <c r="C44" s="80"/>
      <c r="D44" s="80"/>
      <c r="E44" s="80"/>
      <c r="F44" s="80"/>
      <c r="G44" s="80"/>
      <c r="H44" s="80"/>
    </row>
    <row r="45" spans="2:8">
      <c r="B45" s="80"/>
      <c r="C45" s="80"/>
      <c r="D45" s="80"/>
      <c r="E45" s="80"/>
      <c r="F45" s="80"/>
      <c r="G45" s="80"/>
      <c r="H45" s="80"/>
    </row>
    <row r="46" spans="2:8">
      <c r="B46" s="80"/>
      <c r="C46" s="80"/>
      <c r="D46" s="80"/>
      <c r="E46" s="80"/>
      <c r="F46" s="80"/>
      <c r="G46" s="80"/>
      <c r="H46" s="80"/>
    </row>
    <row r="47" spans="2:8">
      <c r="B47" s="80"/>
      <c r="C47" s="80"/>
      <c r="D47" s="80"/>
      <c r="E47" s="80"/>
      <c r="F47" s="80"/>
      <c r="G47" s="80"/>
      <c r="H47" s="80"/>
    </row>
    <row r="48" spans="2:8">
      <c r="B48" s="80"/>
      <c r="C48" s="80"/>
      <c r="D48" s="80"/>
      <c r="E48" s="80"/>
      <c r="F48" s="80"/>
      <c r="G48" s="80"/>
      <c r="H48" s="80"/>
    </row>
    <row r="49" spans="2:8">
      <c r="B49" s="80"/>
      <c r="C49" s="80"/>
      <c r="D49" s="80"/>
      <c r="E49" s="80"/>
      <c r="F49" s="80"/>
      <c r="G49" s="80"/>
      <c r="H49" s="80"/>
    </row>
    <row r="50" spans="2:8">
      <c r="B50" s="80"/>
      <c r="C50" s="80"/>
      <c r="D50" s="80"/>
      <c r="E50" s="80"/>
      <c r="F50" s="80"/>
      <c r="G50" s="80"/>
      <c r="H50" s="80"/>
    </row>
    <row r="51" spans="2:8">
      <c r="B51" s="80"/>
      <c r="C51" s="80"/>
      <c r="D51" s="80"/>
      <c r="E51" s="80"/>
      <c r="F51" s="80"/>
      <c r="G51" s="80"/>
      <c r="H51" s="80"/>
    </row>
    <row r="52" spans="2:8">
      <c r="B52" s="80"/>
      <c r="C52" s="80"/>
      <c r="D52" s="80"/>
      <c r="E52" s="80"/>
      <c r="F52" s="80"/>
      <c r="G52" s="80"/>
      <c r="H52" s="80"/>
    </row>
    <row r="53" spans="2:8">
      <c r="B53" s="80"/>
      <c r="C53" s="80"/>
      <c r="D53" s="80"/>
      <c r="E53" s="80"/>
      <c r="F53" s="80"/>
      <c r="G53" s="80"/>
      <c r="H53" s="80"/>
    </row>
    <row r="54" spans="2:8">
      <c r="B54" s="80"/>
      <c r="C54" s="80"/>
      <c r="D54" s="80"/>
      <c r="E54" s="80"/>
      <c r="F54" s="80"/>
      <c r="G54" s="80"/>
      <c r="H54" s="80"/>
    </row>
    <row r="55" spans="2:8">
      <c r="B55" s="80"/>
      <c r="C55" s="80"/>
      <c r="D55" s="80"/>
      <c r="E55" s="80"/>
      <c r="F55" s="80"/>
      <c r="G55" s="80"/>
      <c r="H55" s="80"/>
    </row>
    <row r="56" spans="2:8">
      <c r="B56" s="80"/>
      <c r="C56" s="80"/>
      <c r="D56" s="80"/>
      <c r="E56" s="80"/>
      <c r="F56" s="80"/>
      <c r="G56" s="80"/>
      <c r="H56" s="80"/>
    </row>
    <row r="57" spans="2:8">
      <c r="B57" s="80"/>
      <c r="C57" s="80"/>
      <c r="D57" s="80"/>
      <c r="E57" s="80"/>
      <c r="F57" s="80"/>
      <c r="G57" s="80"/>
      <c r="H57" s="80"/>
    </row>
    <row r="58" spans="2:8">
      <c r="B58" s="80"/>
      <c r="C58" s="80"/>
      <c r="D58" s="80"/>
      <c r="E58" s="80"/>
      <c r="F58" s="80"/>
      <c r="G58" s="80"/>
      <c r="H58" s="80"/>
    </row>
    <row r="59" spans="2:8">
      <c r="B59" s="80"/>
      <c r="C59" s="80"/>
      <c r="D59" s="80"/>
      <c r="E59" s="80"/>
      <c r="F59" s="80"/>
      <c r="G59" s="80"/>
      <c r="H59" s="80"/>
    </row>
    <row r="60" spans="2:2">
      <c r="B60" s="80"/>
    </row>
    <row r="61" spans="2:2">
      <c r="B61" s="80"/>
    </row>
    <row r="62" spans="2:2">
      <c r="B62" s="80"/>
    </row>
    <row r="63" spans="2:2">
      <c r="B63" s="80"/>
    </row>
    <row r="64" spans="2:2">
      <c r="B64" s="80"/>
    </row>
    <row r="65" spans="2:2">
      <c r="B65" s="80"/>
    </row>
    <row r="66" spans="2:2">
      <c r="B66" s="80"/>
    </row>
    <row r="67" spans="2:2">
      <c r="B67" s="80"/>
    </row>
    <row r="68" spans="2:2">
      <c r="B68" s="80"/>
    </row>
    <row r="69" spans="2:2">
      <c r="B69" s="80"/>
    </row>
  </sheetData>
  <mergeCells count="4">
    <mergeCell ref="A1:H1"/>
    <mergeCell ref="B2:G2"/>
    <mergeCell ref="A3:D3"/>
    <mergeCell ref="E3:H3"/>
  </mergeCells>
  <printOptions horizontalCentered="1"/>
  <pageMargins left="0.313888888888889" right="0.313888888888889" top="0.529166666666667" bottom="0.432638888888889" header="0.432638888888889" footer="0.196527777777778"/>
  <pageSetup paperSize="9" scale="80" firstPageNumber="10" fitToHeight="0" orientation="landscape" useFirstPageNumber="1"/>
  <headerFooter>
    <oddFooter>&amp;C&amp;14-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6"/>
  <sheetViews>
    <sheetView showGridLines="0" showZeros="0" topLeftCell="A4" workbookViewId="0">
      <selection activeCell="B5" sqref="B5"/>
    </sheetView>
  </sheetViews>
  <sheetFormatPr defaultColWidth="9.14285714285714" defaultRowHeight="14.25" customHeight="1"/>
  <cols>
    <col min="1" max="1" width="43.5714285714286" style="1" customWidth="1"/>
    <col min="2" max="3" width="22.5714285714286" style="1" customWidth="1"/>
    <col min="4" max="4" width="22.5714285714286" style="2" customWidth="1"/>
    <col min="5" max="255" width="10.2857142857143" style="1" customWidth="1"/>
    <col min="256" max="16384" width="9.14285714285714" style="1"/>
  </cols>
  <sheetData>
    <row r="1" ht="36" customHeight="1" spans="1:255">
      <c r="A1" s="3" t="s">
        <v>33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2.7" customHeight="1" spans="1:255">
      <c r="A2" s="18" t="s">
        <v>1</v>
      </c>
      <c r="B2" s="18"/>
      <c r="C2" s="18"/>
      <c r="D2" s="1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34</v>
      </c>
      <c r="B3" s="6" t="s">
        <v>35</v>
      </c>
      <c r="C3" s="6" t="s">
        <v>36</v>
      </c>
      <c r="D3" s="6" t="s">
        <v>37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21.2" customHeight="1" spans="1:255">
      <c r="A4" s="19" t="s">
        <v>38</v>
      </c>
      <c r="B4" s="7">
        <f>B12+B16</f>
        <v>37516.81</v>
      </c>
      <c r="C4" s="7">
        <f>C12+C16</f>
        <v>42053.51</v>
      </c>
      <c r="D4" s="20">
        <f>C4/B4</f>
        <v>1.12092446026195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21.2" customHeight="1" spans="1:255">
      <c r="A5" s="9" t="s">
        <v>39</v>
      </c>
      <c r="B5" s="7">
        <f>B13+B17</f>
        <v>26918.49</v>
      </c>
      <c r="C5" s="7">
        <f>C13+C17</f>
        <v>28465.86</v>
      </c>
      <c r="D5" s="20">
        <f>C5/B5</f>
        <v>1.05748353640936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21.2" customHeight="1" spans="1:255">
      <c r="A6" s="9" t="s">
        <v>40</v>
      </c>
      <c r="B6" s="7">
        <f>B14+B18</f>
        <v>641.84</v>
      </c>
      <c r="C6" s="7">
        <f>C14+C18</f>
        <v>459.16</v>
      </c>
      <c r="D6" s="20">
        <f>C6/B6</f>
        <v>0.715380780256762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21.2" customHeight="1" spans="1:255">
      <c r="A7" s="9" t="s">
        <v>41</v>
      </c>
      <c r="B7" s="7">
        <f>B15+B19</f>
        <v>9636.28</v>
      </c>
      <c r="C7" s="7">
        <f>C15+C19</f>
        <v>11230.55</v>
      </c>
      <c r="D7" s="20">
        <f>C7/B7</f>
        <v>1.16544454914137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21.2" customHeight="1" spans="1:255">
      <c r="A8" s="9" t="s">
        <v>8</v>
      </c>
      <c r="B8" s="10"/>
      <c r="C8" s="51"/>
      <c r="D8" s="2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21.2" customHeight="1" spans="1:255">
      <c r="A9" s="9" t="s">
        <v>39</v>
      </c>
      <c r="B9" s="10"/>
      <c r="C9" s="10"/>
      <c r="D9" s="2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21.2" customHeight="1" spans="1:255">
      <c r="A10" s="9" t="s">
        <v>40</v>
      </c>
      <c r="B10" s="10"/>
      <c r="C10" s="10"/>
      <c r="D10" s="23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21.2" customHeight="1" spans="1:255">
      <c r="A11" s="9" t="s">
        <v>41</v>
      </c>
      <c r="B11" s="10"/>
      <c r="C11" s="10"/>
      <c r="D11" s="23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21.2" customHeight="1" spans="1:255">
      <c r="A12" s="9" t="s">
        <v>42</v>
      </c>
      <c r="B12" s="13">
        <v>27036.37</v>
      </c>
      <c r="C12" s="13">
        <v>30009.2</v>
      </c>
      <c r="D12" s="22">
        <f>C12/B12</f>
        <v>1.1099566990687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21.2" customHeight="1" spans="1:255">
      <c r="A13" s="9" t="s">
        <v>39</v>
      </c>
      <c r="B13" s="13">
        <v>23497.61</v>
      </c>
      <c r="C13" s="13">
        <v>24975.63</v>
      </c>
      <c r="D13" s="22">
        <f>C13/B13</f>
        <v>1.06290086523693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21.2" customHeight="1" spans="1:255">
      <c r="A14" s="9" t="s">
        <v>40</v>
      </c>
      <c r="B14" s="13">
        <v>178.64</v>
      </c>
      <c r="C14" s="13">
        <v>120.75</v>
      </c>
      <c r="D14" s="22">
        <f t="shared" ref="D14:D19" si="0">C14/B14</f>
        <v>0.675940438871473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21.2" customHeight="1" spans="1:255">
      <c r="A15" s="9" t="s">
        <v>41</v>
      </c>
      <c r="B15" s="13">
        <v>3245</v>
      </c>
      <c r="C15" s="13">
        <v>4585</v>
      </c>
      <c r="D15" s="22">
        <f t="shared" si="0"/>
        <v>1.41294298921418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21.2" customHeight="1" spans="1:255">
      <c r="A16" s="9" t="s">
        <v>43</v>
      </c>
      <c r="B16" s="13">
        <v>10480.44</v>
      </c>
      <c r="C16" s="13">
        <v>12044.31</v>
      </c>
      <c r="D16" s="22">
        <f t="shared" si="0"/>
        <v>1.14921797176454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21.2" customHeight="1" spans="1:255">
      <c r="A17" s="9" t="s">
        <v>39</v>
      </c>
      <c r="B17" s="13">
        <v>3420.88</v>
      </c>
      <c r="C17" s="13">
        <v>3490.23</v>
      </c>
      <c r="D17" s="22">
        <f t="shared" si="0"/>
        <v>1.02027256144618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21.2" customHeight="1" spans="1:255">
      <c r="A18" s="9" t="s">
        <v>40</v>
      </c>
      <c r="B18" s="13">
        <v>463.2</v>
      </c>
      <c r="C18" s="13">
        <v>338.41</v>
      </c>
      <c r="D18" s="22">
        <f t="shared" si="0"/>
        <v>0.730591537132988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21.2" customHeight="1" spans="1:255">
      <c r="A19" s="9" t="s">
        <v>41</v>
      </c>
      <c r="B19" s="13">
        <v>6391.28</v>
      </c>
      <c r="C19" s="13">
        <v>6645.55</v>
      </c>
      <c r="D19" s="22">
        <f t="shared" si="0"/>
        <v>1.03978389305429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21.2" customHeight="1" spans="1:255">
      <c r="A20" s="9" t="s">
        <v>44</v>
      </c>
      <c r="B20" s="10"/>
      <c r="C20" s="10">
        <v>0</v>
      </c>
      <c r="D20" s="23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21.2" customHeight="1" spans="1:255">
      <c r="A21" s="9" t="s">
        <v>39</v>
      </c>
      <c r="B21" s="10"/>
      <c r="C21" s="10">
        <v>0</v>
      </c>
      <c r="D21" s="23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21.2" customHeight="1" spans="1:255">
      <c r="A22" s="9" t="s">
        <v>40</v>
      </c>
      <c r="B22" s="10"/>
      <c r="C22" s="10">
        <v>0</v>
      </c>
      <c r="D22" s="23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21.2" customHeight="1" spans="1:255">
      <c r="A23" s="9" t="s">
        <v>41</v>
      </c>
      <c r="B23" s="10"/>
      <c r="C23" s="10">
        <v>0</v>
      </c>
      <c r="D23" s="23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21.2" customHeight="1" spans="1:255">
      <c r="A24" s="9" t="s">
        <v>45</v>
      </c>
      <c r="B24" s="10"/>
      <c r="C24" s="10">
        <v>0</v>
      </c>
      <c r="D24" s="23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21.2" customHeight="1" spans="1:255">
      <c r="A25" s="9" t="s">
        <v>39</v>
      </c>
      <c r="B25" s="10"/>
      <c r="C25" s="10">
        <v>0</v>
      </c>
      <c r="D25" s="23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21.2" customHeight="1" spans="1:255">
      <c r="A26" s="9" t="s">
        <v>40</v>
      </c>
      <c r="B26" s="10"/>
      <c r="C26" s="10">
        <v>0</v>
      </c>
      <c r="D26" s="23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21.2" customHeight="1" spans="1:255">
      <c r="A27" s="9" t="s">
        <v>41</v>
      </c>
      <c r="B27" s="10"/>
      <c r="C27" s="10">
        <v>0</v>
      </c>
      <c r="D27" s="23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21.2" customHeight="1" spans="1:255">
      <c r="A28" s="9" t="s">
        <v>46</v>
      </c>
      <c r="B28" s="10"/>
      <c r="C28" s="51"/>
      <c r="D28" s="23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21.2" customHeight="1" spans="1:255">
      <c r="A29" s="9" t="s">
        <v>39</v>
      </c>
      <c r="B29" s="10"/>
      <c r="C29" s="10"/>
      <c r="D29" s="2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21.2" customHeight="1" spans="1:255">
      <c r="A30" s="9" t="s">
        <v>40</v>
      </c>
      <c r="B30" s="10"/>
      <c r="C30" s="10"/>
      <c r="D30" s="23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21.2" customHeight="1" spans="1:255">
      <c r="A31" s="9" t="s">
        <v>41</v>
      </c>
      <c r="B31" s="10"/>
      <c r="C31" s="10"/>
      <c r="D31" s="23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21.2" customHeight="1" spans="1:255">
      <c r="A32" s="9" t="s">
        <v>47</v>
      </c>
      <c r="B32" s="10"/>
      <c r="C32" s="51"/>
      <c r="D32" s="23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21.2" customHeight="1" spans="1:255">
      <c r="A33" s="9" t="s">
        <v>39</v>
      </c>
      <c r="B33" s="10"/>
      <c r="C33" s="10"/>
      <c r="D33" s="23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ht="21.2" customHeight="1" spans="1:255">
      <c r="A34" s="9" t="s">
        <v>40</v>
      </c>
      <c r="B34" s="10"/>
      <c r="C34" s="10"/>
      <c r="D34" s="23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ht="21.2" customHeight="1" spans="1:255">
      <c r="A35" s="9" t="s">
        <v>41</v>
      </c>
      <c r="B35" s="10"/>
      <c r="C35" s="10"/>
      <c r="D35" s="23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ht="63.75" customHeight="1" spans="1:255">
      <c r="A36" s="52"/>
      <c r="B36" s="53"/>
      <c r="C36" s="53"/>
      <c r="D36" s="5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</sheetData>
  <mergeCells count="3">
    <mergeCell ref="A1:D1"/>
    <mergeCell ref="A2:D2"/>
    <mergeCell ref="A36:D36"/>
  </mergeCells>
  <printOptions horizontalCentered="1"/>
  <pageMargins left="0.354166666666667" right="0.235416666666667" top="0.354166666666667" bottom="0.432638888888889" header="0.235416666666667" footer="0.235416666666667"/>
  <pageSetup paperSize="9" scale="97" firstPageNumber="11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38"/>
  <sheetViews>
    <sheetView showGridLines="0" showZeros="0" workbookViewId="0">
      <selection activeCell="B5" sqref="B5"/>
    </sheetView>
  </sheetViews>
  <sheetFormatPr defaultColWidth="9.14285714285714" defaultRowHeight="14.25" customHeight="1"/>
  <cols>
    <col min="1" max="1" width="42.5714285714286" style="1" customWidth="1"/>
    <col min="2" max="3" width="21.5714285714286" style="1" customWidth="1"/>
    <col min="4" max="4" width="19.7142857142857" style="1" customWidth="1"/>
    <col min="5" max="5" width="10.8571428571429" style="1" customWidth="1"/>
    <col min="6" max="6" width="21.8571428571429" style="1" customWidth="1"/>
    <col min="7" max="7" width="10.2857142857143" style="1" customWidth="1"/>
    <col min="8" max="8" width="14.5714285714286" style="1" customWidth="1"/>
    <col min="9" max="255" width="10.2857142857143" style="1" customWidth="1"/>
    <col min="256" max="16384" width="9.14285714285714" style="1"/>
  </cols>
  <sheetData>
    <row r="1" ht="54.75" customHeight="1" spans="1:255">
      <c r="A1" s="3" t="s">
        <v>48</v>
      </c>
      <c r="B1" s="3"/>
      <c r="C1" s="3"/>
      <c r="D1" s="3"/>
      <c r="E1" s="24"/>
      <c r="F1" s="24"/>
      <c r="G1" s="2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2" customHeight="1" spans="1:255">
      <c r="A2" s="50" t="s">
        <v>1</v>
      </c>
      <c r="B2" s="50"/>
      <c r="C2" s="50"/>
      <c r="D2" s="50"/>
      <c r="E2" s="24"/>
      <c r="F2" s="24"/>
      <c r="G2" s="2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49</v>
      </c>
      <c r="B3" s="6" t="s">
        <v>35</v>
      </c>
      <c r="C3" s="6" t="s">
        <v>36</v>
      </c>
      <c r="D3" s="6" t="s">
        <v>37</v>
      </c>
      <c r="E3" s="24"/>
      <c r="F3" s="24"/>
      <c r="G3" s="2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0.2" customHeight="1" spans="1:255">
      <c r="A4" s="19" t="s">
        <v>50</v>
      </c>
      <c r="B4" s="7">
        <f>B8+B10</f>
        <v>26910.42</v>
      </c>
      <c r="C4" s="7">
        <f>C8+C10</f>
        <v>27191.48</v>
      </c>
      <c r="D4" s="20">
        <f>C4/B4</f>
        <v>1.01044428143448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0.2" customHeight="1" spans="1:255">
      <c r="A5" s="19" t="s">
        <v>51</v>
      </c>
      <c r="B5" s="7">
        <f>B9+B11</f>
        <v>26814.14</v>
      </c>
      <c r="C5" s="7">
        <f>C9+C11</f>
        <v>27013.1</v>
      </c>
      <c r="D5" s="20">
        <f>C5/B5</f>
        <v>1.0074199657345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0.2" customHeight="1" spans="1:255">
      <c r="A6" s="9" t="s">
        <v>9</v>
      </c>
      <c r="B6" s="10"/>
      <c r="C6" s="10"/>
      <c r="D6" s="23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0.2" customHeight="1" spans="1:255">
      <c r="A7" s="9" t="s">
        <v>52</v>
      </c>
      <c r="B7" s="10"/>
      <c r="C7" s="10"/>
      <c r="D7" s="2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0.2" customHeight="1" spans="1:255">
      <c r="A8" s="9" t="s">
        <v>53</v>
      </c>
      <c r="B8" s="13">
        <v>21277.99</v>
      </c>
      <c r="C8" s="13">
        <v>21751.79</v>
      </c>
      <c r="D8" s="22">
        <f>C8/B8</f>
        <v>1.02226714083426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0.2" customHeight="1" spans="1:253">
      <c r="A9" s="9" t="s">
        <v>52</v>
      </c>
      <c r="B9" s="13">
        <v>21216.79</v>
      </c>
      <c r="C9" s="13">
        <v>21585.22</v>
      </c>
      <c r="D9" s="22">
        <f>C9/B9</f>
        <v>1.01736502081606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2" customHeight="1" spans="1:253">
      <c r="A10" s="9" t="s">
        <v>54</v>
      </c>
      <c r="B10" s="13">
        <v>5632.43</v>
      </c>
      <c r="C10" s="13">
        <v>5439.69</v>
      </c>
      <c r="D10" s="22">
        <f>C10/B10</f>
        <v>0.965780311517409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2" customHeight="1" spans="1:253">
      <c r="A11" s="9" t="s">
        <v>52</v>
      </c>
      <c r="B11" s="13">
        <v>5597.35</v>
      </c>
      <c r="C11" s="13">
        <v>5427.88</v>
      </c>
      <c r="D11" s="22">
        <f>C11/B11</f>
        <v>0.969723172572735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2" customHeight="1" spans="1:253">
      <c r="A12" s="9" t="s">
        <v>55</v>
      </c>
      <c r="B12" s="10"/>
      <c r="C12" s="10"/>
      <c r="D12" s="2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2" customHeight="1" spans="1:253">
      <c r="A13" s="9" t="s">
        <v>56</v>
      </c>
      <c r="B13" s="10"/>
      <c r="C13" s="10"/>
      <c r="D13" s="23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2" customHeight="1" spans="1:253">
      <c r="A14" s="9" t="s">
        <v>57</v>
      </c>
      <c r="B14" s="10"/>
      <c r="C14" s="10"/>
      <c r="D14" s="2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2" customHeight="1" spans="1:253">
      <c r="A15" s="9" t="s">
        <v>56</v>
      </c>
      <c r="B15" s="10"/>
      <c r="C15" s="10"/>
      <c r="D15" s="23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2" customHeight="1" spans="1:253">
      <c r="A16" s="9" t="s">
        <v>58</v>
      </c>
      <c r="B16" s="10"/>
      <c r="C16" s="10"/>
      <c r="D16" s="23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2" customHeight="1" spans="1:255">
      <c r="A17" s="9" t="s">
        <v>59</v>
      </c>
      <c r="B17" s="10"/>
      <c r="C17" s="10"/>
      <c r="D17" s="2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30.2" customHeight="1" spans="1:255">
      <c r="A18" s="9" t="s">
        <v>60</v>
      </c>
      <c r="B18" s="10"/>
      <c r="C18" s="10"/>
      <c r="D18" s="23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30.2" customHeight="1" spans="1:255">
      <c r="A19" s="9" t="s">
        <v>61</v>
      </c>
      <c r="B19" s="10"/>
      <c r="C19" s="10"/>
      <c r="D19" s="23">
        <v>0</v>
      </c>
      <c r="E19" s="24"/>
      <c r="F19" s="24"/>
      <c r="G19" s="24"/>
      <c r="H19" s="2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30.2" customHeight="1" spans="1:255">
      <c r="A20" s="9" t="s">
        <v>62</v>
      </c>
      <c r="B20" s="10"/>
      <c r="C20" s="10"/>
      <c r="D20" s="23">
        <v>0</v>
      </c>
      <c r="E20" s="24"/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24"/>
      <c r="C21" s="25"/>
      <c r="D21" s="2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24"/>
      <c r="C22" s="25"/>
      <c r="D22" s="2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24"/>
      <c r="C23" s="25"/>
      <c r="D23" s="2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24"/>
      <c r="C24" s="25"/>
      <c r="D24" s="2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24"/>
      <c r="C25" s="25"/>
      <c r="D25" s="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24"/>
      <c r="C26" s="25"/>
      <c r="D26" s="2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24"/>
      <c r="C27" s="25"/>
      <c r="D27" s="2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24"/>
      <c r="C28" s="25"/>
      <c r="D28" s="2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24"/>
      <c r="C29" s="25"/>
      <c r="D29" s="2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24"/>
      <c r="C30" s="25"/>
      <c r="D30" s="2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16.5" customHeight="1" spans="1:255">
      <c r="A31" s="4"/>
      <c r="B31" s="24"/>
      <c r="C31" s="25"/>
      <c r="D31" s="2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16.5" customHeight="1" spans="1:255">
      <c r="A32" s="4"/>
      <c r="B32" s="24"/>
      <c r="C32" s="25"/>
      <c r="D32" s="2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16.5" customHeight="1" spans="1:255">
      <c r="A33" s="4"/>
      <c r="B33" s="24"/>
      <c r="C33" s="25"/>
      <c r="D33" s="2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ht="16.5" customHeight="1" spans="1:255">
      <c r="A34" s="4"/>
      <c r="B34" s="24"/>
      <c r="C34" s="25"/>
      <c r="D34" s="2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ht="16.5" customHeight="1" spans="1:255">
      <c r="A35" s="4"/>
      <c r="B35" s="24"/>
      <c r="C35" s="25"/>
      <c r="D35" s="2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ht="16.5" customHeight="1" spans="1:255">
      <c r="A36" s="4"/>
      <c r="B36" s="24"/>
      <c r="C36" s="25"/>
      <c r="D36" s="2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ht="16.5" customHeight="1" spans="1:255">
      <c r="A37" s="4"/>
      <c r="B37" s="24"/>
      <c r="C37" s="25"/>
      <c r="D37" s="2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ht="16.5" customHeight="1" spans="1:255">
      <c r="A38" s="4"/>
      <c r="B38" s="24"/>
      <c r="C38" s="25"/>
      <c r="D38" s="2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mergeCells count="2">
    <mergeCell ref="A1:D1"/>
    <mergeCell ref="A2:D2"/>
  </mergeCells>
  <printOptions horizontalCentered="1"/>
  <pageMargins left="0.354166666666667" right="0.235416666666667" top="0.707638888888889" bottom="0.590277777777778" header="0.235416666666667" footer="0.235416666666667"/>
  <pageSetup paperSize="9" firstPageNumber="12" orientation="portrait" useFirstPageNumber="1" errors="blank"/>
  <headerFooter alignWithMargins="0">
    <oddFooter>&amp;C&amp;12-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U41"/>
  <sheetViews>
    <sheetView showGridLines="0" showZeros="0" workbookViewId="0">
      <selection activeCell="B6" sqref="B6:B7"/>
    </sheetView>
  </sheetViews>
  <sheetFormatPr defaultColWidth="9.14285714285714" defaultRowHeight="14.25" customHeight="1"/>
  <cols>
    <col min="1" max="1" width="49.1428571428571" style="27" customWidth="1"/>
    <col min="2" max="3" width="20.7142857142857" style="27" customWidth="1"/>
    <col min="4" max="4" width="15.8571428571429" style="28" customWidth="1"/>
    <col min="5" max="255" width="10.2857142857143" style="27" customWidth="1"/>
    <col min="256" max="16384" width="9.14285714285714" style="27"/>
  </cols>
  <sheetData>
    <row r="1" ht="36" customHeight="1" spans="1:255">
      <c r="A1" s="30" t="s">
        <v>63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ht="20.25" customHeight="1" spans="1:255">
      <c r="A2" s="32" t="s">
        <v>1</v>
      </c>
      <c r="B2" s="32"/>
      <c r="C2" s="32"/>
      <c r="D2" s="3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ht="51" customHeight="1" spans="1:255">
      <c r="A3" s="33" t="s">
        <v>49</v>
      </c>
      <c r="B3" s="33" t="s">
        <v>64</v>
      </c>
      <c r="C3" s="33" t="s">
        <v>65</v>
      </c>
      <c r="D3" s="33" t="s">
        <v>66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ht="38.85" customHeight="1" spans="1:255">
      <c r="A4" s="33" t="s">
        <v>67</v>
      </c>
      <c r="B4" s="43">
        <f>B5+B6+B7+B8+B9+B10+B11</f>
        <v>63104</v>
      </c>
      <c r="C4" s="43">
        <f>C5+C6+C7+C8+C9+C10+C11</f>
        <v>66381.65</v>
      </c>
      <c r="D4" s="44">
        <f>C4/B4</f>
        <v>1.05194044751521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ht="38.85" customHeight="1" spans="1:255">
      <c r="A5" s="37" t="s">
        <v>68</v>
      </c>
      <c r="B5" s="45"/>
      <c r="C5" s="45"/>
      <c r="D5" s="39">
        <f>IFERROR(C5/B5,0)</f>
        <v>0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ht="38.85" customHeight="1" spans="1:255">
      <c r="A6" s="37" t="s">
        <v>69</v>
      </c>
      <c r="B6" s="12">
        <v>29735.79</v>
      </c>
      <c r="C6" s="12">
        <v>32314.65</v>
      </c>
      <c r="D6" s="46">
        <f>C6/B6</f>
        <v>1.08672579406836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ht="38.85" customHeight="1" spans="1:255">
      <c r="A7" s="37" t="s">
        <v>70</v>
      </c>
      <c r="B7" s="12">
        <v>33368.21</v>
      </c>
      <c r="C7" s="12">
        <v>34067</v>
      </c>
      <c r="D7" s="46">
        <f>C7/B7</f>
        <v>1.02094178860658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ht="38.85" customHeight="1" spans="1:255">
      <c r="A8" s="37" t="s">
        <v>71</v>
      </c>
      <c r="B8" s="45"/>
      <c r="C8" s="45"/>
      <c r="D8" s="39">
        <f>IFERROR(C8/B8,0)</f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ht="38.85" customHeight="1" spans="1:255">
      <c r="A9" s="37" t="s">
        <v>72</v>
      </c>
      <c r="B9" s="45"/>
      <c r="C9" s="45"/>
      <c r="D9" s="39">
        <f>IFERROR(C9/B9,0)</f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ht="38.85" customHeight="1" spans="1:255">
      <c r="A10" s="37" t="s">
        <v>73</v>
      </c>
      <c r="B10" s="45"/>
      <c r="C10" s="45"/>
      <c r="D10" s="39">
        <f>IFERROR(C10/B10,0)</f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ht="38.85" customHeight="1" spans="1:255">
      <c r="A11" s="37" t="s">
        <v>74</v>
      </c>
      <c r="B11" s="45"/>
      <c r="C11" s="45"/>
      <c r="D11" s="39">
        <f>IFERROR(C11/B11,0)</f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ht="63.75" customHeight="1" spans="1:255">
      <c r="A12" s="47"/>
      <c r="B12" s="47"/>
      <c r="C12" s="47"/>
      <c r="D12" s="4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ht="16.5" customHeight="1" spans="1:255">
      <c r="A13" s="31"/>
      <c r="B13" s="48"/>
      <c r="C13" s="48"/>
      <c r="D13" s="49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ht="16.5" customHeight="1" spans="1:255">
      <c r="A14" s="31"/>
      <c r="B14" s="48"/>
      <c r="C14" s="48"/>
      <c r="D14" s="49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ht="16.5" customHeight="1" spans="1:255">
      <c r="A15" s="31"/>
      <c r="B15" s="48"/>
      <c r="C15" s="48"/>
      <c r="D15" s="49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ht="16.5" customHeight="1" spans="1:255">
      <c r="A16" s="31"/>
      <c r="B16" s="48"/>
      <c r="C16" s="48"/>
      <c r="D16" s="4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ht="16.5" customHeight="1" spans="1:255">
      <c r="A17" s="31"/>
      <c r="B17" s="48"/>
      <c r="C17" s="48"/>
      <c r="D17" s="4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ht="16.5" customHeight="1" spans="1:255">
      <c r="A18" s="31"/>
      <c r="B18" s="48"/>
      <c r="C18" s="48"/>
      <c r="D18" s="4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ht="16.5" customHeight="1" spans="1:255">
      <c r="A19" s="31"/>
      <c r="B19" s="48"/>
      <c r="C19" s="48"/>
      <c r="D19" s="4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ht="16.5" customHeight="1" spans="1:255">
      <c r="A20" s="31"/>
      <c r="B20" s="48"/>
      <c r="C20" s="48"/>
      <c r="D20" s="49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ht="16.5" customHeight="1" spans="1:255">
      <c r="A21" s="31"/>
      <c r="B21" s="48"/>
      <c r="C21" s="48"/>
      <c r="D21" s="4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ht="16.5" customHeight="1" spans="1:255">
      <c r="A22" s="31"/>
      <c r="B22" s="48"/>
      <c r="C22" s="48"/>
      <c r="D22" s="4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ht="16.5" customHeight="1" spans="1:255">
      <c r="A23" s="31"/>
      <c r="B23" s="48"/>
      <c r="C23" s="48"/>
      <c r="D23" s="4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ht="16.5" customHeight="1" spans="1:255">
      <c r="A24" s="31"/>
      <c r="B24" s="48"/>
      <c r="C24" s="48"/>
      <c r="D24" s="4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ht="16.5" customHeight="1" spans="1:255">
      <c r="A25" s="31"/>
      <c r="B25" s="48"/>
      <c r="C25" s="48"/>
      <c r="D25" s="4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ht="16.5" customHeight="1" spans="1:255">
      <c r="A26" s="31"/>
      <c r="B26" s="48"/>
      <c r="C26" s="48"/>
      <c r="D26" s="4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ht="16.5" customHeight="1" spans="1:255">
      <c r="A27" s="31"/>
      <c r="B27" s="48"/>
      <c r="C27" s="48"/>
      <c r="D27" s="4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ht="16.5" customHeight="1" spans="1:255">
      <c r="A28" s="31"/>
      <c r="B28" s="48"/>
      <c r="C28" s="48"/>
      <c r="D28" s="4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ht="16.5" customHeight="1" spans="1:255">
      <c r="A29" s="31"/>
      <c r="B29" s="48"/>
      <c r="C29" s="48"/>
      <c r="D29" s="49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ht="16.5" customHeight="1" spans="1:255">
      <c r="A30" s="31"/>
      <c r="B30" s="48"/>
      <c r="C30" s="48"/>
      <c r="D30" s="49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ht="16.5" customHeight="1" spans="1:255">
      <c r="A31" s="31"/>
      <c r="B31" s="48"/>
      <c r="C31" s="48"/>
      <c r="D31" s="4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ht="16.5" customHeight="1" spans="1:255">
      <c r="A32" s="31"/>
      <c r="B32" s="48"/>
      <c r="C32" s="48"/>
      <c r="D32" s="4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ht="16.5" customHeight="1" spans="1:255">
      <c r="A33" s="31"/>
      <c r="B33" s="48"/>
      <c r="C33" s="48"/>
      <c r="D33" s="49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ht="16.5" customHeight="1" spans="1:255">
      <c r="A34" s="31"/>
      <c r="B34" s="48"/>
      <c r="C34" s="48"/>
      <c r="D34" s="49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ht="16.5" customHeight="1" spans="1:255">
      <c r="A35" s="31"/>
      <c r="B35" s="48"/>
      <c r="C35" s="48"/>
      <c r="D35" s="4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ht="16.5" customHeight="1" spans="1:255">
      <c r="A36" s="31"/>
      <c r="B36" s="48"/>
      <c r="C36" s="48"/>
      <c r="D36" s="4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ht="16.5" customHeight="1" spans="1:255">
      <c r="A37" s="31"/>
      <c r="B37" s="48"/>
      <c r="C37" s="48"/>
      <c r="D37" s="49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ht="16.5" customHeight="1" spans="1:255">
      <c r="A38" s="31"/>
      <c r="B38" s="48"/>
      <c r="C38" s="48"/>
      <c r="D38" s="4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ht="16.5" customHeight="1" spans="1:255">
      <c r="A39" s="31"/>
      <c r="B39" s="48"/>
      <c r="C39" s="48"/>
      <c r="D39" s="49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ht="16.5" customHeight="1" spans="1:255">
      <c r="A40" s="31"/>
      <c r="B40" s="48"/>
      <c r="C40" s="48"/>
      <c r="D40" s="49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ht="16.5" customHeight="1" spans="1:255">
      <c r="A41" s="31"/>
      <c r="B41" s="48"/>
      <c r="C41" s="48"/>
      <c r="D41" s="49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</sheetData>
  <mergeCells count="3">
    <mergeCell ref="A1:D1"/>
    <mergeCell ref="A2:D2"/>
    <mergeCell ref="A12:D12"/>
  </mergeCells>
  <printOptions horizontalCentered="1"/>
  <pageMargins left="0.354166666666667" right="0.379166666666667" top="0.85" bottom="0.51875" header="0.5" footer="0.235416666666667"/>
  <pageSetup paperSize="9" scale="99" firstPageNumber="13" orientation="portrait" useFirstPageNumber="1" errors="blank"/>
  <headerFooter alignWithMargins="0">
    <oddFooter>&amp;C&amp;12-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9"/>
  <sheetViews>
    <sheetView showGridLines="0" showZeros="0" workbookViewId="0">
      <selection activeCell="C7" sqref="C7"/>
    </sheetView>
  </sheetViews>
  <sheetFormatPr defaultColWidth="9.14285714285714" defaultRowHeight="14.25" customHeight="1"/>
  <cols>
    <col min="1" max="1" width="43.1428571428571" style="27" customWidth="1"/>
    <col min="2" max="2" width="22.5714285714286" style="1" customWidth="1"/>
    <col min="3" max="3" width="36" style="1" customWidth="1"/>
    <col min="4" max="4" width="21.5714285714286" style="28" customWidth="1"/>
    <col min="5" max="5" width="12.1428571428571" style="27" customWidth="1"/>
    <col min="6" max="253" width="10.2857142857143" style="27" customWidth="1"/>
    <col min="254" max="16384" width="9.14285714285714" style="27"/>
  </cols>
  <sheetData>
    <row r="1" ht="37.5" customHeight="1" spans="1:253">
      <c r="A1" s="29" t="s">
        <v>75</v>
      </c>
      <c r="B1" s="3"/>
      <c r="C1" s="3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ht="21.2" customHeight="1" spans="1:253">
      <c r="A2" s="32" t="s">
        <v>1</v>
      </c>
      <c r="B2" s="5"/>
      <c r="C2" s="5"/>
      <c r="D2" s="3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ht="49.7" customHeight="1" spans="1:253">
      <c r="A3" s="33" t="s">
        <v>34</v>
      </c>
      <c r="B3" s="6" t="s">
        <v>36</v>
      </c>
      <c r="C3" s="6" t="s">
        <v>7</v>
      </c>
      <c r="D3" s="33" t="s">
        <v>76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ht="21.2" customHeight="1" spans="1:253">
      <c r="A4" s="34" t="s">
        <v>38</v>
      </c>
      <c r="B4" s="7">
        <f t="shared" ref="B4:B7" si="0">B12+B16</f>
        <v>42053.51</v>
      </c>
      <c r="C4" s="7">
        <v>40500.12</v>
      </c>
      <c r="D4" s="35">
        <f>C4/B4</f>
        <v>0.963061585109067</v>
      </c>
      <c r="E4" s="31"/>
      <c r="F4" s="31"/>
      <c r="G4" s="31"/>
      <c r="H4" s="36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ht="21.2" customHeight="1" spans="1:253">
      <c r="A5" s="34" t="s">
        <v>39</v>
      </c>
      <c r="B5" s="7">
        <f t="shared" si="0"/>
        <v>28465.86</v>
      </c>
      <c r="C5" s="7">
        <v>29363.67</v>
      </c>
      <c r="D5" s="35">
        <f t="shared" ref="D5:D19" si="1">C5/B5</f>
        <v>1.03153988672747</v>
      </c>
      <c r="E5" s="31"/>
      <c r="F5" s="31"/>
      <c r="G5" s="31"/>
      <c r="H5" s="3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ht="21.2" customHeight="1" spans="1:253">
      <c r="A6" s="34" t="s">
        <v>40</v>
      </c>
      <c r="B6" s="7">
        <f t="shared" si="0"/>
        <v>459.16</v>
      </c>
      <c r="C6" s="7">
        <v>536.88</v>
      </c>
      <c r="D6" s="35">
        <f t="shared" si="1"/>
        <v>1.16926561547173</v>
      </c>
      <c r="E6" s="31"/>
      <c r="F6" s="31"/>
      <c r="G6" s="31"/>
      <c r="H6" s="3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ht="21.2" customHeight="1" spans="1:253">
      <c r="A7" s="34" t="s">
        <v>41</v>
      </c>
      <c r="B7" s="7">
        <f t="shared" si="0"/>
        <v>11230.55</v>
      </c>
      <c r="C7" s="7">
        <v>8291.48</v>
      </c>
      <c r="D7" s="35">
        <f t="shared" si="1"/>
        <v>0.738296877713024</v>
      </c>
      <c r="E7" s="31"/>
      <c r="F7" s="31"/>
      <c r="G7" s="31"/>
      <c r="H7" s="36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</row>
    <row r="8" ht="21.2" customHeight="1" spans="1:253">
      <c r="A8" s="37" t="s">
        <v>8</v>
      </c>
      <c r="B8" s="10"/>
      <c r="C8" s="38"/>
      <c r="D8" s="39"/>
      <c r="E8" s="31"/>
      <c r="F8" s="31"/>
      <c r="G8" s="31"/>
      <c r="H8" s="36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</row>
    <row r="9" ht="21.2" customHeight="1" spans="1:253">
      <c r="A9" s="37" t="s">
        <v>39</v>
      </c>
      <c r="B9" s="10"/>
      <c r="C9" s="38"/>
      <c r="D9" s="39"/>
      <c r="E9" s="31"/>
      <c r="F9" s="31"/>
      <c r="G9" s="31"/>
      <c r="H9" s="3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</row>
    <row r="10" ht="21.2" customHeight="1" spans="1:253">
      <c r="A10" s="37" t="s">
        <v>40</v>
      </c>
      <c r="B10" s="10"/>
      <c r="C10" s="38"/>
      <c r="D10" s="39"/>
      <c r="E10" s="31"/>
      <c r="F10" s="31"/>
      <c r="G10" s="31"/>
      <c r="H10" s="3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ht="21.2" customHeight="1" spans="1:252">
      <c r="A11" s="37" t="s">
        <v>41</v>
      </c>
      <c r="B11" s="10"/>
      <c r="C11" s="38"/>
      <c r="D11" s="39"/>
      <c r="E11" s="31"/>
      <c r="F11" s="31"/>
      <c r="G11" s="3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</row>
    <row r="12" ht="21.2" customHeight="1" spans="1:252">
      <c r="A12" s="37" t="s">
        <v>42</v>
      </c>
      <c r="B12" s="13">
        <v>30009.2</v>
      </c>
      <c r="C12" s="40">
        <v>27954.78</v>
      </c>
      <c r="D12" s="35">
        <f t="shared" si="1"/>
        <v>0.931540327632859</v>
      </c>
      <c r="E12" s="31"/>
      <c r="F12" s="31"/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</row>
    <row r="13" ht="21.2" customHeight="1" spans="1:252">
      <c r="A13" s="37" t="s">
        <v>39</v>
      </c>
      <c r="B13" s="13">
        <v>24975.63</v>
      </c>
      <c r="C13" s="40">
        <v>25835.78</v>
      </c>
      <c r="D13" s="35">
        <f t="shared" si="1"/>
        <v>1.03443957169449</v>
      </c>
      <c r="E13" s="31"/>
      <c r="F13" s="31"/>
      <c r="G13" s="3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</row>
    <row r="14" ht="21.2" customHeight="1" spans="1:252">
      <c r="A14" s="37" t="s">
        <v>40</v>
      </c>
      <c r="B14" s="13">
        <v>120.75</v>
      </c>
      <c r="C14" s="40">
        <v>125</v>
      </c>
      <c r="D14" s="35">
        <f t="shared" si="1"/>
        <v>1.0351966873706</v>
      </c>
      <c r="E14" s="31"/>
      <c r="F14" s="31"/>
      <c r="G14" s="3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</row>
    <row r="15" ht="21.2" customHeight="1" spans="1:252">
      <c r="A15" s="37" t="s">
        <v>41</v>
      </c>
      <c r="B15" s="13">
        <v>4585</v>
      </c>
      <c r="C15" s="40">
        <v>1662</v>
      </c>
      <c r="D15" s="35">
        <f t="shared" si="1"/>
        <v>0.362486368593239</v>
      </c>
      <c r="E15" s="31"/>
      <c r="F15" s="31"/>
      <c r="G15" s="3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</row>
    <row r="16" ht="21.2" customHeight="1" spans="1:252">
      <c r="A16" s="37" t="s">
        <v>43</v>
      </c>
      <c r="B16" s="13">
        <v>12044.31</v>
      </c>
      <c r="C16" s="13">
        <v>12545.34</v>
      </c>
      <c r="D16" s="35">
        <f t="shared" si="1"/>
        <v>1.04159889607624</v>
      </c>
      <c r="E16" s="31"/>
      <c r="F16" s="31"/>
      <c r="G16" s="3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</row>
    <row r="17" ht="21.2" customHeight="1" spans="1:252">
      <c r="A17" s="37" t="s">
        <v>39</v>
      </c>
      <c r="B17" s="13">
        <v>3490.23</v>
      </c>
      <c r="C17" s="13">
        <v>3527.89</v>
      </c>
      <c r="D17" s="35">
        <f t="shared" si="1"/>
        <v>1.01079011984884</v>
      </c>
      <c r="E17" s="31"/>
      <c r="F17" s="31"/>
      <c r="G17" s="3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</row>
    <row r="18" ht="21.2" customHeight="1" spans="1:252">
      <c r="A18" s="37" t="s">
        <v>40</v>
      </c>
      <c r="B18" s="13">
        <v>338.41</v>
      </c>
      <c r="C18" s="13">
        <v>411.88</v>
      </c>
      <c r="D18" s="35">
        <f t="shared" si="1"/>
        <v>1.21710351348955</v>
      </c>
      <c r="E18" s="31"/>
      <c r="F18" s="31"/>
      <c r="G18" s="3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</row>
    <row r="19" ht="21.2" customHeight="1" spans="1:252">
      <c r="A19" s="37" t="s">
        <v>41</v>
      </c>
      <c r="B19" s="13">
        <v>6645.55</v>
      </c>
      <c r="C19" s="13">
        <v>6629.48</v>
      </c>
      <c r="D19" s="35">
        <f t="shared" si="1"/>
        <v>0.997581840479719</v>
      </c>
      <c r="E19" s="31"/>
      <c r="F19" s="31"/>
      <c r="G19" s="3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</row>
    <row r="20" ht="21.2" customHeight="1" spans="1:252">
      <c r="A20" s="37" t="s">
        <v>44</v>
      </c>
      <c r="B20" s="10">
        <v>0</v>
      </c>
      <c r="C20" s="10">
        <v>0</v>
      </c>
      <c r="D20" s="39">
        <v>0</v>
      </c>
      <c r="E20" s="31"/>
      <c r="F20" s="31"/>
      <c r="G20" s="3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</row>
    <row r="21" ht="21.2" customHeight="1" spans="1:252">
      <c r="A21" s="37" t="s">
        <v>39</v>
      </c>
      <c r="B21" s="10">
        <v>0</v>
      </c>
      <c r="C21" s="10">
        <v>0</v>
      </c>
      <c r="D21" s="39">
        <v>0</v>
      </c>
      <c r="E21" s="31"/>
      <c r="F21" s="31"/>
      <c r="G21" s="3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</row>
    <row r="22" ht="21.2" customHeight="1" spans="1:253">
      <c r="A22" s="37" t="s">
        <v>40</v>
      </c>
      <c r="B22" s="10">
        <v>0</v>
      </c>
      <c r="C22" s="10">
        <v>0</v>
      </c>
      <c r="D22" s="39">
        <v>0</v>
      </c>
      <c r="E22" s="31"/>
      <c r="F22" s="31"/>
      <c r="G22" s="31"/>
      <c r="H22" s="3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</row>
    <row r="23" ht="21.2" customHeight="1" spans="1:253">
      <c r="A23" s="37" t="s">
        <v>41</v>
      </c>
      <c r="B23" s="10">
        <v>0</v>
      </c>
      <c r="C23" s="10">
        <v>0</v>
      </c>
      <c r="D23" s="39">
        <v>0</v>
      </c>
      <c r="E23" s="31"/>
      <c r="F23" s="31"/>
      <c r="G23" s="31"/>
      <c r="H23" s="3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</row>
    <row r="24" ht="21.2" customHeight="1" spans="1:253">
      <c r="A24" s="37" t="s">
        <v>45</v>
      </c>
      <c r="B24" s="10">
        <v>0</v>
      </c>
      <c r="C24" s="10">
        <v>0</v>
      </c>
      <c r="D24" s="39">
        <v>0</v>
      </c>
      <c r="E24" s="31"/>
      <c r="F24" s="31"/>
      <c r="G24" s="31"/>
      <c r="H24" s="36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</row>
    <row r="25" ht="21.2" customHeight="1" spans="1:253">
      <c r="A25" s="37" t="s">
        <v>39</v>
      </c>
      <c r="B25" s="10">
        <v>0</v>
      </c>
      <c r="C25" s="10">
        <v>0</v>
      </c>
      <c r="D25" s="39">
        <v>0</v>
      </c>
      <c r="E25" s="31"/>
      <c r="F25" s="31"/>
      <c r="G25" s="31"/>
      <c r="H25" s="36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</row>
    <row r="26" ht="21.2" customHeight="1" spans="1:253">
      <c r="A26" s="37" t="s">
        <v>40</v>
      </c>
      <c r="B26" s="10">
        <v>0</v>
      </c>
      <c r="C26" s="10">
        <v>0</v>
      </c>
      <c r="D26" s="39">
        <v>0</v>
      </c>
      <c r="E26" s="31"/>
      <c r="F26" s="31"/>
      <c r="G26" s="31"/>
      <c r="H26" s="3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</row>
    <row r="27" ht="21.2" customHeight="1" spans="1:253">
      <c r="A27" s="37" t="s">
        <v>41</v>
      </c>
      <c r="B27" s="10">
        <v>0</v>
      </c>
      <c r="C27" s="10">
        <v>0</v>
      </c>
      <c r="D27" s="39">
        <v>0</v>
      </c>
      <c r="E27" s="31"/>
      <c r="F27" s="31"/>
      <c r="G27" s="31"/>
      <c r="H27" s="3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</row>
    <row r="28" ht="21.2" customHeight="1" spans="1:253">
      <c r="A28" s="37" t="s">
        <v>46</v>
      </c>
      <c r="B28" s="10"/>
      <c r="C28" s="38"/>
      <c r="D28" s="39">
        <v>0</v>
      </c>
      <c r="E28" s="31"/>
      <c r="F28" s="31"/>
      <c r="G28" s="31"/>
      <c r="H28" s="36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</row>
    <row r="29" ht="21.2" customHeight="1" spans="1:253">
      <c r="A29" s="37" t="s">
        <v>39</v>
      </c>
      <c r="B29" s="10"/>
      <c r="C29" s="38"/>
      <c r="D29" s="39">
        <v>0</v>
      </c>
      <c r="E29" s="31"/>
      <c r="F29" s="31"/>
      <c r="G29" s="31"/>
      <c r="H29" s="36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</row>
    <row r="30" ht="21.2" customHeight="1" spans="1:253">
      <c r="A30" s="37" t="s">
        <v>40</v>
      </c>
      <c r="B30" s="10"/>
      <c r="C30" s="38"/>
      <c r="D30" s="39">
        <v>0</v>
      </c>
      <c r="E30" s="31"/>
      <c r="F30" s="31"/>
      <c r="G30" s="31"/>
      <c r="H30" s="36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</row>
    <row r="31" ht="21.2" customHeight="1" spans="1:253">
      <c r="A31" s="37" t="s">
        <v>41</v>
      </c>
      <c r="B31" s="10"/>
      <c r="C31" s="38"/>
      <c r="D31" s="39">
        <v>0</v>
      </c>
      <c r="E31" s="31"/>
      <c r="F31" s="31"/>
      <c r="G31" s="31"/>
      <c r="H31" s="3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</row>
    <row r="32" ht="21.2" customHeight="1" spans="1:253">
      <c r="A32" s="37" t="s">
        <v>47</v>
      </c>
      <c r="B32" s="10"/>
      <c r="C32" s="38"/>
      <c r="D32" s="39">
        <v>0</v>
      </c>
      <c r="E32" s="31"/>
      <c r="F32" s="31"/>
      <c r="G32" s="31"/>
      <c r="H32" s="36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</row>
    <row r="33" ht="21.2" customHeight="1" spans="1:253">
      <c r="A33" s="37" t="s">
        <v>39</v>
      </c>
      <c r="B33" s="10"/>
      <c r="C33" s="38"/>
      <c r="D33" s="39">
        <v>0</v>
      </c>
      <c r="E33" s="31"/>
      <c r="F33" s="31"/>
      <c r="G33" s="31"/>
      <c r="H33" s="3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</row>
    <row r="34" ht="21.2" customHeight="1" spans="1:253">
      <c r="A34" s="37" t="s">
        <v>40</v>
      </c>
      <c r="B34" s="10"/>
      <c r="C34" s="38"/>
      <c r="D34" s="39">
        <v>0</v>
      </c>
      <c r="E34" s="31"/>
      <c r="F34" s="31"/>
      <c r="G34" s="31"/>
      <c r="H34" s="3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</row>
    <row r="35" ht="21.2" customHeight="1" spans="1:253">
      <c r="A35" s="37" t="s">
        <v>41</v>
      </c>
      <c r="B35" s="10"/>
      <c r="C35" s="38"/>
      <c r="D35" s="39">
        <v>0</v>
      </c>
      <c r="E35" s="31"/>
      <c r="F35" s="31"/>
      <c r="G35" s="31"/>
      <c r="H35" s="36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</row>
    <row r="36" ht="16.5" customHeight="1" spans="1:253">
      <c r="A36" s="31"/>
      <c r="B36" s="16"/>
      <c r="C36" s="16"/>
      <c r="D36" s="4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</row>
    <row r="37" ht="16.5" customHeight="1" spans="1:253">
      <c r="A37" s="31"/>
      <c r="B37" s="16"/>
      <c r="C37" s="16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</row>
    <row r="38" ht="16.5" customHeight="1" spans="1:253">
      <c r="A38" s="31"/>
      <c r="B38" s="16"/>
      <c r="C38" s="16"/>
      <c r="D38" s="4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</row>
    <row r="39" ht="16.5" customHeight="1" spans="1:253">
      <c r="A39" s="31"/>
      <c r="B39" s="16"/>
      <c r="C39" s="16"/>
      <c r="D39" s="4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</row>
    <row r="40" ht="16.5" customHeight="1" spans="1:253">
      <c r="A40" s="31"/>
      <c r="B40" s="16"/>
      <c r="C40" s="16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</row>
    <row r="41" ht="16.5" customHeight="1" spans="1:253">
      <c r="A41" s="31"/>
      <c r="B41" s="16"/>
      <c r="C41" s="16"/>
      <c r="D41" s="4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</row>
    <row r="42" ht="16.5" customHeight="1" spans="1:253">
      <c r="A42" s="31"/>
      <c r="B42" s="16"/>
      <c r="C42" s="16"/>
      <c r="D42" s="4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ht="16.5" customHeight="1" spans="1:253">
      <c r="A43" s="31"/>
      <c r="B43" s="16"/>
      <c r="C43" s="16"/>
      <c r="D43" s="4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</row>
    <row r="44" ht="16.5" customHeight="1" spans="1:253">
      <c r="A44" s="31"/>
      <c r="B44" s="16"/>
      <c r="C44" s="16"/>
      <c r="D44" s="4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ht="16.5" customHeight="1" spans="1:253">
      <c r="A45" s="31"/>
      <c r="B45" s="16"/>
      <c r="C45" s="16"/>
      <c r="D45" s="4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</row>
    <row r="46" ht="16.5" customHeight="1" spans="1:253">
      <c r="A46" s="31"/>
      <c r="B46" s="16"/>
      <c r="C46" s="16"/>
      <c r="D46" s="4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</row>
    <row r="47" ht="16.5" customHeight="1" spans="1:253">
      <c r="A47" s="31"/>
      <c r="B47" s="16"/>
      <c r="C47" s="16"/>
      <c r="D47" s="4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</row>
    <row r="48" ht="16.5" customHeight="1" spans="1:253">
      <c r="A48" s="31"/>
      <c r="B48" s="16"/>
      <c r="C48" s="16"/>
      <c r="D48" s="4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</row>
    <row r="49" ht="16.5" customHeight="1" spans="1:253">
      <c r="A49" s="31"/>
      <c r="B49" s="16"/>
      <c r="C49" s="16"/>
      <c r="D49" s="4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</row>
  </sheetData>
  <mergeCells count="2">
    <mergeCell ref="A1:D1"/>
    <mergeCell ref="A2:D2"/>
  </mergeCells>
  <printOptions horizontalCentered="1"/>
  <pageMargins left="0.354166666666667" right="0.235416666666667" top="0.354166666666667" bottom="0.309027777777778" header="0.235416666666667" footer="0.16875"/>
  <pageSetup paperSize="9" scale="98" firstPageNumber="14" orientation="portrait" useFirstPageNumber="1" errors="blank"/>
  <headerFooter alignWithMargins="0">
    <oddFooter>&amp;C&amp;12-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3"/>
  <sheetViews>
    <sheetView showZeros="0" workbookViewId="0">
      <selection activeCell="C5" sqref="C5"/>
    </sheetView>
  </sheetViews>
  <sheetFormatPr defaultColWidth="9.14285714285714" defaultRowHeight="14.25" customHeight="1"/>
  <cols>
    <col min="1" max="1" width="45.5714285714286" style="1" customWidth="1"/>
    <col min="2" max="2" width="22.5714285714286" style="1" customWidth="1"/>
    <col min="3" max="3" width="29" style="1" customWidth="1"/>
    <col min="4" max="4" width="18.1428571428571" style="2" customWidth="1"/>
    <col min="5" max="5" width="10.8571428571429" style="1" customWidth="1"/>
    <col min="6" max="6" width="33.4285714285714" style="1" customWidth="1"/>
    <col min="7" max="255" width="10.2857142857143" style="1" customWidth="1"/>
    <col min="256" max="16384" width="9.14285714285714" style="1"/>
  </cols>
  <sheetData>
    <row r="1" ht="49.7" customHeight="1" spans="1:255">
      <c r="A1" s="3" t="s">
        <v>77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75" customHeight="1" spans="1:255">
      <c r="A2" s="18" t="s">
        <v>1</v>
      </c>
      <c r="B2" s="18"/>
      <c r="C2" s="18"/>
      <c r="D2" s="1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49</v>
      </c>
      <c r="B3" s="6" t="s">
        <v>36</v>
      </c>
      <c r="C3" s="6" t="s">
        <v>7</v>
      </c>
      <c r="D3" s="6" t="s">
        <v>76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0.6" customHeight="1" spans="1:255">
      <c r="A4" s="19" t="s">
        <v>50</v>
      </c>
      <c r="B4" s="7">
        <f>B8+B10</f>
        <v>27191.48</v>
      </c>
      <c r="C4" s="7">
        <v>28650.92</v>
      </c>
      <c r="D4" s="20">
        <f>C4/B4</f>
        <v>1.0536726945352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0.6" customHeight="1" spans="1:255">
      <c r="A5" s="19" t="s">
        <v>51</v>
      </c>
      <c r="B5" s="7">
        <f>B9+B11</f>
        <v>27013.1</v>
      </c>
      <c r="C5" s="7">
        <f>C9+C11</f>
        <v>28470.92</v>
      </c>
      <c r="D5" s="20">
        <f>C5/B5</f>
        <v>1.05396714927202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0.6" customHeight="1" spans="1:255">
      <c r="A6" s="9" t="s">
        <v>9</v>
      </c>
      <c r="B6" s="10"/>
      <c r="C6" s="10"/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0.6" customHeight="1" spans="1:254">
      <c r="A7" s="9" t="s">
        <v>52</v>
      </c>
      <c r="B7" s="10"/>
      <c r="C7" s="10"/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ht="30.6" customHeight="1" spans="1:254">
      <c r="A8" s="9" t="s">
        <v>53</v>
      </c>
      <c r="B8" s="13">
        <v>21751.79</v>
      </c>
      <c r="C8" s="13">
        <v>23160.43</v>
      </c>
      <c r="D8" s="22">
        <f t="shared" ref="D6:D11" si="0">C8/B8</f>
        <v>1.0647597278201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ht="30.6" customHeight="1" spans="1:254">
      <c r="A9" s="9" t="s">
        <v>52</v>
      </c>
      <c r="B9" s="13">
        <v>21585.22</v>
      </c>
      <c r="C9" s="13">
        <v>22992.43</v>
      </c>
      <c r="D9" s="22">
        <f t="shared" si="0"/>
        <v>1.06519322017566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ht="30.6" customHeight="1" spans="1:254">
      <c r="A10" s="9" t="s">
        <v>54</v>
      </c>
      <c r="B10" s="13">
        <v>5439.69</v>
      </c>
      <c r="C10" s="13">
        <v>5490.49</v>
      </c>
      <c r="D10" s="22">
        <f t="shared" si="0"/>
        <v>1.00933876746653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ht="30.6" customHeight="1" spans="1:254">
      <c r="A11" s="9" t="s">
        <v>52</v>
      </c>
      <c r="B11" s="13">
        <v>5427.88</v>
      </c>
      <c r="C11" s="13">
        <v>5478.49</v>
      </c>
      <c r="D11" s="22">
        <f t="shared" si="0"/>
        <v>1.00932408233049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ht="30.6" customHeight="1" spans="1:254">
      <c r="A12" s="9" t="s">
        <v>55</v>
      </c>
      <c r="B12" s="10">
        <v>0</v>
      </c>
      <c r="C12" s="10">
        <v>0</v>
      </c>
      <c r="D12" s="2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ht="30.6" customHeight="1" spans="1:255">
      <c r="A13" s="9" t="s">
        <v>56</v>
      </c>
      <c r="B13" s="10">
        <v>0</v>
      </c>
      <c r="C13" s="10">
        <v>0</v>
      </c>
      <c r="D13" s="23">
        <v>0</v>
      </c>
      <c r="E13" s="4"/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30.6" customHeight="1" spans="1:255">
      <c r="A14" s="9" t="s">
        <v>57</v>
      </c>
      <c r="B14" s="10">
        <v>0</v>
      </c>
      <c r="C14" s="10">
        <v>0</v>
      </c>
      <c r="D14" s="23">
        <v>0</v>
      </c>
      <c r="E14" s="4"/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30.6" customHeight="1" spans="1:255">
      <c r="A15" s="9" t="s">
        <v>56</v>
      </c>
      <c r="B15" s="10">
        <v>0</v>
      </c>
      <c r="C15" s="10">
        <v>0</v>
      </c>
      <c r="D15" s="23">
        <v>0</v>
      </c>
      <c r="E15" s="4"/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30.6" customHeight="1" spans="1:255">
      <c r="A16" s="9" t="s">
        <v>58</v>
      </c>
      <c r="B16" s="10">
        <v>0</v>
      </c>
      <c r="C16" s="10">
        <v>0</v>
      </c>
      <c r="D16" s="23">
        <v>0</v>
      </c>
      <c r="E16" s="4"/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30.6" customHeight="1" spans="1:255">
      <c r="A17" s="9" t="s">
        <v>59</v>
      </c>
      <c r="B17" s="10"/>
      <c r="C17" s="10"/>
      <c r="D17" s="2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30.6" customHeight="1" spans="1:255">
      <c r="A18" s="9" t="s">
        <v>60</v>
      </c>
      <c r="B18" s="10"/>
      <c r="C18" s="10"/>
      <c r="D18" s="23">
        <v>0</v>
      </c>
      <c r="E18" s="4"/>
      <c r="F18" s="2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30.6" customHeight="1" spans="1:255">
      <c r="A19" s="9" t="s">
        <v>61</v>
      </c>
      <c r="B19" s="10"/>
      <c r="C19" s="10"/>
      <c r="D19" s="23">
        <v>0</v>
      </c>
      <c r="E19" s="4"/>
      <c r="F19" s="2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30.6" customHeight="1" spans="1:255">
      <c r="A20" s="9" t="s">
        <v>62</v>
      </c>
      <c r="B20" s="10"/>
      <c r="C20" s="10"/>
      <c r="D20" s="23">
        <v>0</v>
      </c>
      <c r="E20" s="4"/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25"/>
      <c r="C21" s="25"/>
      <c r="D21" s="2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25"/>
      <c r="C22" s="25"/>
      <c r="D22" s="2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25"/>
      <c r="C23" s="25"/>
      <c r="D23" s="2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25"/>
      <c r="C24" s="25"/>
      <c r="D24" s="2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25"/>
      <c r="C25" s="25"/>
      <c r="D25" s="2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25"/>
      <c r="C26" s="25"/>
      <c r="D26" s="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25"/>
      <c r="C27" s="25"/>
      <c r="D27" s="2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25"/>
      <c r="C28" s="25"/>
      <c r="D28" s="2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25"/>
      <c r="C29" s="25"/>
      <c r="D29" s="2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25"/>
      <c r="C30" s="25"/>
      <c r="D30" s="2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16.5" customHeight="1" spans="1:255">
      <c r="A31" s="4"/>
      <c r="B31" s="25"/>
      <c r="C31" s="25"/>
      <c r="D31" s="2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16.5" customHeight="1" spans="1:255">
      <c r="A32" s="4"/>
      <c r="B32" s="25"/>
      <c r="C32" s="25"/>
      <c r="D32" s="2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16.5" customHeight="1" spans="1:255">
      <c r="A33" s="4"/>
      <c r="B33" s="25"/>
      <c r="C33" s="25"/>
      <c r="D33" s="2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</sheetData>
  <mergeCells count="2">
    <mergeCell ref="A1:D1"/>
    <mergeCell ref="A2:D2"/>
  </mergeCells>
  <printOptions horizontalCentered="1"/>
  <pageMargins left="0.354166666666667" right="0.235416666666667" top="0.829861111111111" bottom="0.488888888888889" header="0.65" footer="0.235416666666667"/>
  <pageSetup paperSize="9" scale="97" firstPageNumber="15" orientation="portrait" useFirstPageNumber="1" errors="blank"/>
  <headerFooter alignWithMargins="0">
    <oddFooter>&amp;C&amp;12-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0"/>
  <sheetViews>
    <sheetView showGridLines="0" showZeros="0" workbookViewId="0">
      <selection activeCell="B4" sqref="B4"/>
    </sheetView>
  </sheetViews>
  <sheetFormatPr defaultColWidth="9.14285714285714" defaultRowHeight="14.25" customHeight="1"/>
  <cols>
    <col min="1" max="1" width="51.5714285714286" style="1" customWidth="1"/>
    <col min="2" max="3" width="20.7142857142857" style="1" customWidth="1"/>
    <col min="4" max="4" width="16.4285714285714" style="2" customWidth="1"/>
    <col min="5" max="255" width="10.2857142857143" style="1" customWidth="1"/>
    <col min="256" max="16384" width="9.14285714285714" style="1"/>
  </cols>
  <sheetData>
    <row r="1" ht="36.75" customHeight="1" spans="1:255">
      <c r="A1" s="3" t="s">
        <v>78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2" customHeight="1" spans="1:255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49</v>
      </c>
      <c r="B3" s="6" t="s">
        <v>65</v>
      </c>
      <c r="C3" s="6" t="s">
        <v>79</v>
      </c>
      <c r="D3" s="6" t="s">
        <v>80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1.9" customHeight="1" spans="1:255">
      <c r="A4" s="6" t="s">
        <v>67</v>
      </c>
      <c r="B4" s="7">
        <f>B6+B7</f>
        <v>66381.66</v>
      </c>
      <c r="C4" s="7">
        <v>78230.86</v>
      </c>
      <c r="D4" s="8">
        <f>C4/B4</f>
        <v>1.17850111009577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1.9" customHeight="1" spans="1:255">
      <c r="A5" s="9" t="s">
        <v>68</v>
      </c>
      <c r="B5" s="10"/>
      <c r="C5" s="10"/>
      <c r="D5" s="1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1.9" customHeight="1" spans="1:255">
      <c r="A6" s="9" t="s">
        <v>69</v>
      </c>
      <c r="B6" s="12">
        <v>32314.65</v>
      </c>
      <c r="C6" s="13">
        <v>37109</v>
      </c>
      <c r="D6" s="14">
        <f>C6/B6</f>
        <v>1.1483645962435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1.9" customHeight="1" spans="1:255">
      <c r="A7" s="9" t="s">
        <v>70</v>
      </c>
      <c r="B7" s="12">
        <v>34067.01</v>
      </c>
      <c r="C7" s="13">
        <v>41121.86</v>
      </c>
      <c r="D7" s="14">
        <f>C7/B7</f>
        <v>1.20708744324788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1.9" customHeight="1" spans="1:255">
      <c r="A8" s="9" t="s">
        <v>71</v>
      </c>
      <c r="B8" s="10">
        <v>0</v>
      </c>
      <c r="C8" s="10">
        <v>0</v>
      </c>
      <c r="D8" s="15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1.9" customHeight="1" spans="1:255">
      <c r="A9" s="9" t="s">
        <v>72</v>
      </c>
      <c r="B9" s="10">
        <v>0</v>
      </c>
      <c r="C9" s="10">
        <v>0</v>
      </c>
      <c r="D9" s="15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31.9" customHeight="1" spans="1:255">
      <c r="A10" s="9" t="s">
        <v>73</v>
      </c>
      <c r="B10" s="10"/>
      <c r="C10" s="10"/>
      <c r="D10" s="15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31.9" customHeight="1" spans="1:255">
      <c r="A11" s="9" t="s">
        <v>74</v>
      </c>
      <c r="B11" s="10"/>
      <c r="C11" s="10"/>
      <c r="D11" s="15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16.5" customHeight="1" spans="1:255">
      <c r="A12" s="4"/>
      <c r="B12" s="16"/>
      <c r="C12" s="16"/>
      <c r="D12" s="1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16.5" customHeight="1" spans="1:255">
      <c r="A13" s="4"/>
      <c r="B13" s="16"/>
      <c r="C13" s="16"/>
      <c r="D13" s="1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16.5" customHeight="1" spans="1:255">
      <c r="A14" s="4"/>
      <c r="B14" s="16"/>
      <c r="C14" s="16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16.5" customHeight="1" spans="1:255">
      <c r="A15" s="4"/>
      <c r="B15" s="16"/>
      <c r="C15" s="16"/>
      <c r="D15" s="1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6.5" customHeight="1" spans="1:255">
      <c r="A16" s="4"/>
      <c r="B16" s="16"/>
      <c r="C16" s="16"/>
      <c r="D16" s="1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16.5" customHeight="1" spans="1:255">
      <c r="A17" s="4"/>
      <c r="B17" s="16"/>
      <c r="C17" s="16"/>
      <c r="D17" s="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16.5" customHeight="1" spans="1:255">
      <c r="A18" s="4"/>
      <c r="B18" s="16"/>
      <c r="C18" s="16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16.5" customHeight="1" spans="1:255">
      <c r="A19" s="4"/>
      <c r="B19" s="16"/>
      <c r="C19" s="16"/>
      <c r="D19" s="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16.5" customHeight="1" spans="1:255">
      <c r="A20" s="4"/>
      <c r="B20" s="16"/>
      <c r="C20" s="16"/>
      <c r="D20" s="1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16"/>
      <c r="C21" s="16"/>
      <c r="D21" s="1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16"/>
      <c r="C22" s="16"/>
      <c r="D22" s="1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16"/>
      <c r="C23" s="16"/>
      <c r="D23" s="1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16"/>
      <c r="C24" s="16"/>
      <c r="D24" s="1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16"/>
      <c r="C25" s="16"/>
      <c r="D25" s="1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16"/>
      <c r="C26" s="16"/>
      <c r="D26" s="1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16"/>
      <c r="C27" s="16"/>
      <c r="D27" s="1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16"/>
      <c r="C28" s="16"/>
      <c r="D28" s="1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16"/>
      <c r="C29" s="16"/>
      <c r="D29" s="1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16"/>
      <c r="C30" s="16"/>
      <c r="D30" s="1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</sheetData>
  <mergeCells count="2">
    <mergeCell ref="A1:D1"/>
    <mergeCell ref="A2:D2"/>
  </mergeCells>
  <printOptions horizontalCentered="1"/>
  <pageMargins left="0.488888888888889" right="0.235416666666667" top="0.888888888888889" bottom="0.588888888888889" header="0.45" footer="0.235416666666667"/>
  <pageSetup paperSize="9" scale="97" firstPageNumber="16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表1-平衡</vt:lpstr>
      <vt:lpstr>表2-2021年收入执行</vt:lpstr>
      <vt:lpstr>表3-2021年支出执行</vt:lpstr>
      <vt:lpstr>表4-2021年结余执行</vt:lpstr>
      <vt:lpstr>表5-2022年收入预算</vt:lpstr>
      <vt:lpstr>表6-2022年支出预算</vt:lpstr>
      <vt:lpstr>表7-2022年结余预算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2018-12-12T12:52:00Z</dcterms:created>
  <cp:lastPrinted>2021-12-31T09:47:00Z</cp:lastPrinted>
  <dcterms:modified xsi:type="dcterms:W3CDTF">2023-09-03T04:57:03Z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E815E1053DBB452CB5A839D886A0C42F</vt:lpwstr>
  </property>
</Properties>
</file>