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tabRatio="848" activeTab="0"/>
  </bookViews>
  <sheets>
    <sheet name="职工定额总控  (医共体) (调整)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<sst xmlns="http://schemas.openxmlformats.org/spreadsheetml/2006/main" count="64" uniqueCount="61">
  <si>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附表一</t>
  </si>
  <si>
    <t>2023年度巴楚县城镇职工基本医疗保险总额分配表</t>
  </si>
  <si>
    <t>单位：万元</t>
  </si>
  <si>
    <r>
      <rPr>
        <b/>
        <sz val="14"/>
        <rFont val="方正仿宋_GB2312"/>
        <family val="0"/>
      </rPr>
      <t>名称</t>
    </r>
  </si>
  <si>
    <r>
      <rPr>
        <b/>
        <sz val="14"/>
        <rFont val="方正仿宋_GB2312"/>
        <family val="0"/>
      </rPr>
      <t>序号</t>
    </r>
  </si>
  <si>
    <r>
      <rPr>
        <b/>
        <sz val="14"/>
        <rFont val="方正仿宋_GB2312"/>
        <family val="0"/>
      </rPr>
      <t>分配主体</t>
    </r>
  </si>
  <si>
    <r>
      <t>2022</t>
    </r>
    <r>
      <rPr>
        <b/>
        <sz val="14"/>
        <rFont val="方正仿宋_GB2312"/>
        <family val="0"/>
      </rPr>
      <t>年实际发生金额（</t>
    </r>
    <r>
      <rPr>
        <b/>
        <sz val="14"/>
        <rFont val="Times New Roman"/>
        <family val="1"/>
      </rPr>
      <t>1-6</t>
    </r>
    <r>
      <rPr>
        <b/>
        <sz val="14"/>
        <rFont val="方正仿宋_GB2312"/>
        <family val="0"/>
      </rPr>
      <t>月实际发生金额</t>
    </r>
    <r>
      <rPr>
        <b/>
        <sz val="14"/>
        <rFont val="Times New Roman"/>
        <family val="1"/>
      </rPr>
      <t>*2</t>
    </r>
    <r>
      <rPr>
        <b/>
        <sz val="14"/>
        <rFont val="方正仿宋_GB2312"/>
        <family val="0"/>
      </rPr>
      <t>）</t>
    </r>
  </si>
  <si>
    <r>
      <rPr>
        <b/>
        <sz val="14"/>
        <rFont val="方正仿宋_GB2312"/>
        <family val="0"/>
      </rPr>
      <t>总额控制指标基数</t>
    </r>
  </si>
  <si>
    <r>
      <t>2023</t>
    </r>
    <r>
      <rPr>
        <b/>
        <sz val="14"/>
        <rFont val="方正仿宋_GB2312"/>
        <family val="0"/>
      </rPr>
      <t>年拟分配总额控制指标（四项指标）住院</t>
    </r>
  </si>
  <si>
    <r>
      <t>2023</t>
    </r>
    <r>
      <rPr>
        <b/>
        <sz val="14"/>
        <rFont val="方正仿宋_GB2312"/>
        <family val="0"/>
      </rPr>
      <t>年拟分配总额控制指标（三项指标）门诊</t>
    </r>
  </si>
  <si>
    <r>
      <t>2023</t>
    </r>
    <r>
      <rPr>
        <b/>
        <sz val="14"/>
        <rFont val="方正仿宋_GB2312"/>
        <family val="0"/>
      </rPr>
      <t>年拟分配总额控制指标（含住院、门诊）</t>
    </r>
  </si>
  <si>
    <r>
      <t>2022</t>
    </r>
    <r>
      <rPr>
        <b/>
        <sz val="14"/>
        <rFont val="方正仿宋_GB2312"/>
        <family val="0"/>
      </rPr>
      <t>年实际发生金额（</t>
    </r>
    <r>
      <rPr>
        <b/>
        <sz val="14"/>
        <rFont val="Times New Roman"/>
        <family val="1"/>
      </rPr>
      <t>1-12</t>
    </r>
    <r>
      <rPr>
        <b/>
        <sz val="14"/>
        <rFont val="方正仿宋_GB2312"/>
        <family val="0"/>
      </rPr>
      <t>月）</t>
    </r>
  </si>
  <si>
    <r>
      <t>2023</t>
    </r>
    <r>
      <rPr>
        <b/>
        <sz val="14"/>
        <rFont val="方正仿宋_GB2312"/>
        <family val="0"/>
      </rPr>
      <t>年实际发生金额（</t>
    </r>
    <r>
      <rPr>
        <b/>
        <sz val="14"/>
        <rFont val="Times New Roman"/>
        <family val="1"/>
      </rPr>
      <t>1-4</t>
    </r>
    <r>
      <rPr>
        <b/>
        <sz val="14"/>
        <rFont val="方正仿宋_GB2312"/>
        <family val="0"/>
      </rPr>
      <t>）</t>
    </r>
  </si>
  <si>
    <r>
      <rPr>
        <b/>
        <sz val="14"/>
        <rFont val="方正仿宋_GB2312"/>
        <family val="0"/>
      </rPr>
      <t>较</t>
    </r>
    <r>
      <rPr>
        <b/>
        <sz val="14"/>
        <rFont val="Times New Roman"/>
        <family val="1"/>
      </rPr>
      <t>2022</t>
    </r>
    <r>
      <rPr>
        <b/>
        <sz val="14"/>
        <rFont val="方正仿宋_GB2312"/>
        <family val="0"/>
      </rPr>
      <t>年实际发生额</t>
    </r>
  </si>
  <si>
    <r>
      <rPr>
        <b/>
        <sz val="14"/>
        <rFont val="方正仿宋_GB2312"/>
        <family val="0"/>
      </rPr>
      <t>增长比</t>
    </r>
  </si>
  <si>
    <r>
      <rPr>
        <b/>
        <sz val="14"/>
        <rFont val="方正仿宋_GB2312"/>
        <family val="0"/>
      </rPr>
      <t>备注</t>
    </r>
  </si>
  <si>
    <t>职工住院</t>
  </si>
  <si>
    <r>
      <t>职工生育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</t>
    </r>
    <r>
      <rPr>
        <sz val="12"/>
        <rFont val="方正仿宋_GB2312"/>
        <family val="0"/>
      </rPr>
      <t>含生育医疗费和津贴）</t>
    </r>
  </si>
  <si>
    <r>
      <t>职工门诊</t>
    </r>
    <r>
      <rPr>
        <b/>
        <sz val="12"/>
        <rFont val="Times New Roman"/>
        <family val="1"/>
      </rPr>
      <t xml:space="preserve">
</t>
    </r>
    <r>
      <rPr>
        <sz val="12"/>
        <rFont val="方正仿宋_GB2312"/>
        <family val="0"/>
      </rPr>
      <t>（含门诊慢特病、药店慢特病购药）</t>
    </r>
  </si>
  <si>
    <t>5=2+3+4</t>
  </si>
  <si>
    <t>8=6+7</t>
  </si>
  <si>
    <t>11=8-9</t>
  </si>
  <si>
    <r>
      <rPr>
        <b/>
        <sz val="14"/>
        <rFont val="方正仿宋_GB2312"/>
        <family val="0"/>
      </rPr>
      <t>医共体</t>
    </r>
  </si>
  <si>
    <r>
      <rPr>
        <sz val="14"/>
        <rFont val="方正仿宋_GB2312"/>
        <family val="0"/>
      </rPr>
      <t>巴楚县人民医院</t>
    </r>
  </si>
  <si>
    <r>
      <t>1.2023</t>
    </r>
    <r>
      <rPr>
        <sz val="14"/>
        <rFont val="方正仿宋_GB2312"/>
        <family val="0"/>
      </rPr>
      <t>年地区下达定额资金</t>
    </r>
    <r>
      <rPr>
        <sz val="14"/>
        <rFont val="Times New Roman"/>
        <family val="1"/>
      </rPr>
      <t>6382.81</t>
    </r>
    <r>
      <rPr>
        <sz val="14"/>
        <rFont val="方正仿宋_GB2312"/>
        <family val="0"/>
      </rPr>
      <t>万元，预留中心端</t>
    </r>
    <r>
      <rPr>
        <sz val="14"/>
        <rFont val="Times New Roman"/>
        <family val="1"/>
      </rPr>
      <t>2990</t>
    </r>
    <r>
      <rPr>
        <sz val="14"/>
        <rFont val="方正仿宋_GB2312"/>
        <family val="0"/>
      </rPr>
      <t>万元（含职工住院、职工生育、职工门诊、慢性病药店、药店职工门诊共济），其余</t>
    </r>
    <r>
      <rPr>
        <sz val="14"/>
        <rFont val="Times New Roman"/>
        <family val="1"/>
      </rPr>
      <t>3392.21</t>
    </r>
    <r>
      <rPr>
        <sz val="14"/>
        <rFont val="方正仿宋_GB2312"/>
        <family val="0"/>
      </rPr>
      <t>万元分配至各医疗机构。</t>
    </r>
    <r>
      <rPr>
        <sz val="14"/>
        <rFont val="Times New Roman"/>
        <family val="1"/>
      </rPr>
      <t xml:space="preserve">                       
 2.</t>
    </r>
    <r>
      <rPr>
        <sz val="14"/>
        <rFont val="方正仿宋_GB2312"/>
        <family val="0"/>
      </rPr>
      <t>因</t>
    </r>
    <r>
      <rPr>
        <sz val="14"/>
        <rFont val="Times New Roman"/>
        <family val="1"/>
      </rPr>
      <t>2022</t>
    </r>
    <r>
      <rPr>
        <sz val="14"/>
        <rFont val="方正仿宋_GB2312"/>
        <family val="0"/>
      </rPr>
      <t>年</t>
    </r>
    <r>
      <rPr>
        <sz val="14"/>
        <rFont val="Times New Roman"/>
        <family val="1"/>
      </rPr>
      <t>8</t>
    </r>
    <r>
      <rPr>
        <sz val="14"/>
        <rFont val="方正仿宋_GB2312"/>
        <family val="0"/>
      </rPr>
      <t>月开展职工门诊共济保障政策，加之</t>
    </r>
    <r>
      <rPr>
        <sz val="14"/>
        <rFont val="Times New Roman"/>
        <family val="1"/>
      </rPr>
      <t>2022</t>
    </r>
    <r>
      <rPr>
        <sz val="14"/>
        <rFont val="方正仿宋_GB2312"/>
        <family val="0"/>
      </rPr>
      <t>年</t>
    </r>
    <r>
      <rPr>
        <sz val="14"/>
        <rFont val="Times New Roman"/>
        <family val="1"/>
      </rPr>
      <t>1-6</t>
    </r>
    <r>
      <rPr>
        <sz val="14"/>
        <rFont val="方正仿宋_GB2312"/>
        <family val="0"/>
      </rPr>
      <t>月实际发生额不具参考价值，</t>
    </r>
    <r>
      <rPr>
        <sz val="14"/>
        <rFont val="Times New Roman"/>
        <family val="1"/>
      </rPr>
      <t>2023</t>
    </r>
    <r>
      <rPr>
        <sz val="14"/>
        <rFont val="方正仿宋_GB2312"/>
        <family val="0"/>
      </rPr>
      <t>年分配结合</t>
    </r>
    <r>
      <rPr>
        <sz val="14"/>
        <rFont val="Times New Roman"/>
        <family val="1"/>
      </rPr>
      <t>2023</t>
    </r>
    <r>
      <rPr>
        <sz val="14"/>
        <rFont val="方正仿宋_GB2312"/>
        <family val="0"/>
      </rPr>
      <t>年</t>
    </r>
    <r>
      <rPr>
        <sz val="14"/>
        <rFont val="Times New Roman"/>
        <family val="1"/>
      </rPr>
      <t>1-4</t>
    </r>
    <r>
      <rPr>
        <sz val="14"/>
        <rFont val="方正仿宋_GB2312"/>
        <family val="0"/>
      </rPr>
      <t>月实际发生额、各医院床位、各医疗机构住院率作为定额分配参考依据，用于全县城镇职工医疗保险住院、生育（含津贴）、门诊、门诊慢性病、药店慢特病购药等费用院端及中心端结算。</t>
    </r>
  </si>
  <si>
    <r>
      <rPr>
        <sz val="14"/>
        <rFont val="方正仿宋_GB2312"/>
        <family val="0"/>
      </rPr>
      <t>巴楚县中医医院</t>
    </r>
  </si>
  <si>
    <r>
      <rPr>
        <sz val="14"/>
        <rFont val="方正仿宋_GB2312"/>
        <family val="0"/>
      </rPr>
      <t>巴楚县阿瓦提镇卫生院</t>
    </r>
  </si>
  <si>
    <r>
      <rPr>
        <sz val="14"/>
        <rFont val="方正仿宋_GB2312"/>
        <family val="0"/>
      </rPr>
      <t>巴楚县英吾斯坦乡中心卫生院</t>
    </r>
  </si>
  <si>
    <r>
      <rPr>
        <sz val="14"/>
        <rFont val="方正仿宋_GB2312"/>
        <family val="0"/>
      </rPr>
      <t>巴楚县琼库尔恰克乡中心卫生院</t>
    </r>
  </si>
  <si>
    <r>
      <rPr>
        <sz val="14"/>
        <rFont val="方正仿宋_GB2312"/>
        <family val="0"/>
      </rPr>
      <t>巴楚县色力布亚镇中心卫生院</t>
    </r>
  </si>
  <si>
    <r>
      <rPr>
        <sz val="14"/>
        <rFont val="方正仿宋_GB2312"/>
        <family val="0"/>
      </rPr>
      <t>巴楚县阿拉格尔乡卫生院</t>
    </r>
  </si>
  <si>
    <r>
      <rPr>
        <sz val="14"/>
        <rFont val="方正仿宋_GB2312"/>
        <family val="0"/>
      </rPr>
      <t>巴楚县阿克萨克玛热勒乡卫生院</t>
    </r>
  </si>
  <si>
    <r>
      <rPr>
        <sz val="14"/>
        <rFont val="方正仿宋_GB2312"/>
        <family val="0"/>
      </rPr>
      <t>巴楚县夏玛勒乡卫生院</t>
    </r>
  </si>
  <si>
    <r>
      <rPr>
        <sz val="14"/>
        <rFont val="方正仿宋_GB2312"/>
        <family val="0"/>
      </rPr>
      <t>巴楚县阿纳库勒乡卫生院</t>
    </r>
  </si>
  <si>
    <r>
      <rPr>
        <sz val="14"/>
        <rFont val="方正仿宋_GB2312"/>
        <family val="0"/>
      </rPr>
      <t>巴楚县多来提巴格乡卫生院</t>
    </r>
  </si>
  <si>
    <r>
      <rPr>
        <sz val="14"/>
        <rFont val="方正仿宋_GB2312"/>
        <family val="0"/>
      </rPr>
      <t>巴楚县恰尔巴格乡中心卫生院</t>
    </r>
  </si>
  <si>
    <r>
      <rPr>
        <sz val="14"/>
        <rFont val="方正仿宋_GB2312"/>
        <family val="0"/>
      </rPr>
      <t>巴楚县城镇卫生院</t>
    </r>
  </si>
  <si>
    <r>
      <rPr>
        <sz val="14"/>
        <rFont val="方正仿宋_GB2312"/>
        <family val="0"/>
      </rPr>
      <t>巴楚县妇幼保健站</t>
    </r>
  </si>
  <si>
    <r>
      <rPr>
        <b/>
        <sz val="14"/>
        <rFont val="方正仿宋_GB2312"/>
        <family val="0"/>
      </rPr>
      <t>合计</t>
    </r>
  </si>
  <si>
    <r>
      <rPr>
        <b/>
        <sz val="14"/>
        <rFont val="方正仿宋_GB2312"/>
        <family val="0"/>
      </rPr>
      <t>非医共体</t>
    </r>
  </si>
  <si>
    <r>
      <rPr>
        <sz val="14"/>
        <rFont val="方正仿宋_GB2312"/>
        <family val="0"/>
      </rPr>
      <t>巴楚县友谊医院</t>
    </r>
  </si>
  <si>
    <r>
      <rPr>
        <sz val="14"/>
        <rFont val="方正仿宋_GB2312"/>
        <family val="0"/>
      </rPr>
      <t>巴楚县胜利医院</t>
    </r>
  </si>
  <si>
    <r>
      <rPr>
        <sz val="14"/>
        <rFont val="方正仿宋_GB2312"/>
        <family val="0"/>
      </rPr>
      <t>巴楚县天使医院</t>
    </r>
  </si>
  <si>
    <r>
      <rPr>
        <sz val="14"/>
        <rFont val="方正仿宋_GB2312"/>
        <family val="0"/>
      </rPr>
      <t>巴楚县永康医院</t>
    </r>
  </si>
  <si>
    <r>
      <rPr>
        <sz val="14"/>
        <rFont val="方正仿宋_GB2312"/>
        <family val="0"/>
      </rPr>
      <t>巴楚县阿亚提医院</t>
    </r>
  </si>
  <si>
    <r>
      <rPr>
        <sz val="14"/>
        <rFont val="方正仿宋_GB2312"/>
        <family val="0"/>
      </rPr>
      <t>巴楚县孜明医院</t>
    </r>
  </si>
  <si>
    <r>
      <rPr>
        <sz val="14"/>
        <rFont val="方正仿宋_GB2312"/>
        <family val="0"/>
      </rPr>
      <t>巴楚孜明医院琼库尔恰克乡分院</t>
    </r>
  </si>
  <si>
    <r>
      <rPr>
        <sz val="14"/>
        <rFont val="方正仿宋_GB2312"/>
        <family val="0"/>
      </rPr>
      <t>巴楚县博爱医院</t>
    </r>
  </si>
  <si>
    <r>
      <rPr>
        <sz val="14"/>
        <rFont val="方正仿宋_GB2312"/>
        <family val="0"/>
      </rPr>
      <t>巴楚县爱康医院</t>
    </r>
  </si>
  <si>
    <r>
      <rPr>
        <sz val="14"/>
        <rFont val="方正仿宋_GB2312"/>
        <family val="0"/>
      </rPr>
      <t>巴楚县亚森江医院</t>
    </r>
  </si>
  <si>
    <r>
      <rPr>
        <sz val="14"/>
        <rFont val="方正仿宋_GB2312"/>
        <family val="0"/>
      </rPr>
      <t>图木舒克市人民医院</t>
    </r>
  </si>
  <si>
    <r>
      <rPr>
        <sz val="14"/>
        <rFont val="方正仿宋_GB2312"/>
        <family val="0"/>
      </rPr>
      <t>图木舒克市维吾尔医院</t>
    </r>
  </si>
  <si>
    <r>
      <rPr>
        <sz val="14"/>
        <rFont val="方正仿宋_GB2312"/>
        <family val="0"/>
      </rPr>
      <t>新疆生产建设兵团第三师</t>
    </r>
    <r>
      <rPr>
        <sz val="14"/>
        <rFont val="Times New Roman"/>
        <family val="1"/>
      </rPr>
      <t>48</t>
    </r>
    <r>
      <rPr>
        <sz val="14"/>
        <rFont val="方正仿宋_GB2312"/>
        <family val="0"/>
      </rPr>
      <t>团医院</t>
    </r>
  </si>
  <si>
    <r>
      <rPr>
        <sz val="14"/>
        <rFont val="方正仿宋_GB2312"/>
        <family val="0"/>
      </rPr>
      <t>新疆生产建设兵团第三师</t>
    </r>
    <r>
      <rPr>
        <sz val="14"/>
        <rFont val="Times New Roman"/>
        <family val="1"/>
      </rPr>
      <t>49</t>
    </r>
    <r>
      <rPr>
        <sz val="14"/>
        <rFont val="方正仿宋_GB2312"/>
        <family val="0"/>
      </rPr>
      <t>团医院</t>
    </r>
  </si>
  <si>
    <r>
      <rPr>
        <sz val="14"/>
        <rFont val="方正仿宋_GB2312"/>
        <family val="0"/>
      </rPr>
      <t>新疆生产建设兵团第三师</t>
    </r>
    <r>
      <rPr>
        <sz val="14"/>
        <rFont val="Times New Roman"/>
        <family val="1"/>
      </rPr>
      <t>50</t>
    </r>
    <r>
      <rPr>
        <sz val="14"/>
        <rFont val="方正仿宋_GB2312"/>
        <family val="0"/>
      </rPr>
      <t>团医院</t>
    </r>
  </si>
  <si>
    <r>
      <rPr>
        <sz val="14"/>
        <rFont val="方正仿宋_GB2312"/>
        <family val="0"/>
      </rPr>
      <t>新疆生产建设兵团第三师</t>
    </r>
    <r>
      <rPr>
        <sz val="14"/>
        <rFont val="Times New Roman"/>
        <family val="1"/>
      </rPr>
      <t>53</t>
    </r>
    <r>
      <rPr>
        <sz val="14"/>
        <rFont val="方正仿宋_GB2312"/>
        <family val="0"/>
      </rPr>
      <t>团医院</t>
    </r>
  </si>
  <si>
    <r>
      <rPr>
        <b/>
        <sz val="14"/>
        <rFont val="方正仿宋_GB2312"/>
        <family val="0"/>
      </rPr>
      <t>慢性病机构</t>
    </r>
  </si>
  <si>
    <r>
      <rPr>
        <sz val="14"/>
        <rFont val="方正仿宋_GB2312"/>
        <family val="0"/>
      </rPr>
      <t>巴楚县老夏氏大药房</t>
    </r>
  </si>
  <si>
    <r>
      <rPr>
        <sz val="14"/>
        <rFont val="方正仿宋_GB2312"/>
        <family val="0"/>
      </rPr>
      <t>巴楚县魅力药店</t>
    </r>
  </si>
  <si>
    <r>
      <rPr>
        <sz val="14"/>
        <rFont val="方正仿宋_GB2312"/>
        <family val="0"/>
      </rPr>
      <t>巴楚县新盛药店</t>
    </r>
  </si>
  <si>
    <r>
      <rPr>
        <b/>
        <sz val="14"/>
        <rFont val="方正仿宋_GB2312"/>
        <family val="0"/>
      </rPr>
      <t>中心端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</si>
</sst>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0"/>
      <name val="方正仿宋_GB2312"/>
      <family val="0"/>
    </font>
    <font>
      <b/>
      <sz val="10"/>
      <name val="宋体"/>
      <family val="0"/>
    </font>
    <font>
      <b/>
      <sz val="10"/>
      <name val="方正仿宋_GB2312"/>
      <family val="0"/>
    </font>
    <font>
      <b/>
      <sz val="14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仿宋_GB2312"/>
      <family val="0"/>
    </font>
    <font>
      <sz val="10"/>
      <color indexed="8"/>
      <name val="方正仿宋_GB2312"/>
      <family val="0"/>
    </font>
    <font>
      <sz val="20"/>
      <name val="方正小标宋简体"/>
      <family val="0"/>
    </font>
    <font>
      <sz val="20"/>
      <color indexed="8"/>
      <name val="方正小标宋简体"/>
      <family val="0"/>
    </font>
    <font>
      <b/>
      <sz val="20"/>
      <name val="方正仿宋_GB2312"/>
      <family val="0"/>
    </font>
    <font>
      <sz val="12"/>
      <color indexed="8"/>
      <name val="方正仿宋_GB2312"/>
      <family val="0"/>
    </font>
    <font>
      <b/>
      <sz val="12"/>
      <name val="方正仿宋_GB2312"/>
      <family val="0"/>
    </font>
    <font>
      <sz val="14"/>
      <name val="Times New Roman"/>
      <family val="1"/>
    </font>
    <font>
      <sz val="12"/>
      <name val="方正仿宋_GB2312"/>
      <family val="0"/>
    </font>
    <font>
      <sz val="18"/>
      <name val="方正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4"/>
      <name val="方正仿宋_GB2312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方正仿宋_GB2312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方正仿宋_GB2312"/>
      <family val="0"/>
    </font>
    <font>
      <sz val="20"/>
      <color theme="1"/>
      <name val="方正小标宋简体"/>
      <family val="0"/>
    </font>
    <font>
      <sz val="12"/>
      <color theme="1"/>
      <name val="方正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>
        <color indexed="63"/>
      </top>
      <bottom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</cellStyleXfs>
  <cellXfs count="91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0" fillId="0" borderId="0" xfId="0" applyNumberFormat="1" applyFont="1" applyFill="1" applyBorder="1" applyAlignment="1" applyProtection="1">
      <alignment/>
      <protection/>
    </xf>
    <xf numFmtId="1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6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63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 applyProtection="1">
      <alignment horizontal="center" vertical="center"/>
      <protection/>
    </xf>
    <xf numFmtId="177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24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23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center"/>
      <protection/>
    </xf>
    <xf numFmtId="176" fontId="5" fillId="0" borderId="18" xfId="0" applyNumberFormat="1" applyFont="1" applyFill="1" applyBorder="1" applyAlignment="1">
      <alignment horizontal="center" vertical="center"/>
    </xf>
    <xf numFmtId="0" fontId="15" fillId="0" borderId="33" xfId="0" applyNumberFormat="1" applyFont="1" applyFill="1" applyBorder="1" applyAlignment="1" applyProtection="1">
      <alignment horizontal="center" vertical="center"/>
      <protection/>
    </xf>
    <xf numFmtId="0" fontId="15" fillId="0" borderId="34" xfId="0" applyNumberFormat="1" applyFont="1" applyFill="1" applyBorder="1" applyAlignment="1" applyProtection="1">
      <alignment horizontal="center" vertical="center"/>
      <protection/>
    </xf>
    <xf numFmtId="176" fontId="5" fillId="0" borderId="34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176" fontId="5" fillId="0" borderId="30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176" fontId="5" fillId="0" borderId="34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center" wrapText="1"/>
    </xf>
    <xf numFmtId="176" fontId="5" fillId="0" borderId="42" xfId="0" applyNumberFormat="1" applyFont="1" applyFill="1" applyBorder="1" applyAlignment="1" applyProtection="1">
      <alignment horizontal="center" vertical="center"/>
      <protection/>
    </xf>
    <xf numFmtId="176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0" fontId="10" fillId="0" borderId="0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7" fillId="0" borderId="0" xfId="0" applyNumberFormat="1" applyFont="1" applyFill="1" applyAlignment="1" applyProtection="1">
      <alignment horizontal="center" vertical="center" wrapText="1"/>
      <protection/>
    </xf>
    <xf numFmtId="10" fontId="17" fillId="0" borderId="0" xfId="0" applyNumberFormat="1" applyFont="1" applyFill="1" applyAlignment="1" applyProtection="1">
      <alignment horizontal="center" vertical="center" wrapText="1"/>
      <protection/>
    </xf>
    <xf numFmtId="10" fontId="5" fillId="0" borderId="13" xfId="0" applyNumberFormat="1" applyFont="1" applyFill="1" applyBorder="1" applyAlignment="1" applyProtection="1">
      <alignment horizontal="center" vertical="center" wrapText="1"/>
      <protection/>
    </xf>
    <xf numFmtId="10" fontId="5" fillId="0" borderId="16" xfId="0" applyNumberFormat="1" applyFont="1" applyFill="1" applyBorder="1" applyAlignment="1" applyProtection="1">
      <alignment horizontal="center" vertical="center" wrapText="1"/>
      <protection/>
    </xf>
    <xf numFmtId="10" fontId="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0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31" xfId="0" applyNumberFormat="1" applyFont="1" applyFill="1" applyBorder="1" applyAlignment="1" applyProtection="1">
      <alignment horizontal="center" vertical="center"/>
      <protection/>
    </xf>
    <xf numFmtId="10" fontId="5" fillId="0" borderId="31" xfId="0" applyNumberFormat="1" applyFont="1" applyFill="1" applyBorder="1" applyAlignment="1" applyProtection="1">
      <alignment horizontal="center" vertical="center"/>
      <protection/>
    </xf>
    <xf numFmtId="176" fontId="5" fillId="0" borderId="35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5"/>
  <sheetViews>
    <sheetView tabSelected="1" zoomScale="70" zoomScaleNormal="70" workbookViewId="0" topLeftCell="A1">
      <pane xSplit="3" ySplit="5" topLeftCell="F37" activePane="bottomRight" state="frozen"/>
      <selection pane="bottomRight" activeCell="D7" sqref="D7:N44"/>
    </sheetView>
  </sheetViews>
  <sheetFormatPr defaultColWidth="9.00390625" defaultRowHeight="15"/>
  <cols>
    <col min="1" max="1" width="10.140625" style="6" customWidth="1"/>
    <col min="2" max="2" width="10.421875" style="6" customWidth="1"/>
    <col min="3" max="3" width="40.421875" style="6" customWidth="1"/>
    <col min="4" max="4" width="11.7109375" style="6" customWidth="1"/>
    <col min="5" max="5" width="12.140625" style="6" customWidth="1"/>
    <col min="6" max="6" width="18.140625" style="6" customWidth="1"/>
    <col min="7" max="7" width="18.57421875" style="6" customWidth="1"/>
    <col min="8" max="8" width="19.140625" style="7" customWidth="1"/>
    <col min="9" max="9" width="18.140625" style="7" customWidth="1"/>
    <col min="10" max="10" width="16.00390625" style="6" customWidth="1"/>
    <col min="11" max="11" width="18.8515625" style="6" customWidth="1"/>
    <col min="12" max="12" width="17.421875" style="6" customWidth="1"/>
    <col min="13" max="13" width="17.140625" style="6" customWidth="1"/>
    <col min="14" max="14" width="17.140625" style="8" customWidth="1"/>
    <col min="15" max="15" width="43.28125" style="9" customWidth="1"/>
    <col min="16" max="16384" width="9.00390625" style="6" customWidth="1"/>
  </cols>
  <sheetData>
    <row r="1" spans="1:15" s="1" customFormat="1" ht="16.5" customHeight="1">
      <c r="A1" s="10" t="s">
        <v>0</v>
      </c>
      <c r="B1" s="10"/>
      <c r="H1" s="11"/>
      <c r="I1" s="11"/>
      <c r="N1" s="76"/>
      <c r="O1" s="77"/>
    </row>
    <row r="2" spans="1:15" s="2" customFormat="1" ht="30.75" customHeight="1">
      <c r="A2" s="12" t="s">
        <v>1</v>
      </c>
      <c r="B2" s="12"/>
      <c r="C2" s="12"/>
      <c r="D2" s="12"/>
      <c r="E2" s="12"/>
      <c r="F2" s="12"/>
      <c r="G2" s="12"/>
      <c r="H2" s="13"/>
      <c r="I2" s="13"/>
      <c r="J2" s="12"/>
      <c r="K2" s="12"/>
      <c r="L2" s="12"/>
      <c r="M2" s="12"/>
      <c r="N2" s="78"/>
      <c r="O2" s="12"/>
    </row>
    <row r="3" spans="1:15" s="3" customFormat="1" ht="30.75" customHeight="1">
      <c r="A3" s="14"/>
      <c r="B3" s="14"/>
      <c r="C3" s="14"/>
      <c r="D3" s="14"/>
      <c r="E3" s="14"/>
      <c r="F3" s="14"/>
      <c r="G3" s="14"/>
      <c r="H3" s="15"/>
      <c r="I3" s="15"/>
      <c r="J3" s="79"/>
      <c r="K3" s="79"/>
      <c r="L3" s="79"/>
      <c r="M3" s="80" t="s">
        <v>2</v>
      </c>
      <c r="N3" s="81"/>
      <c r="O3" s="80"/>
    </row>
    <row r="4" spans="1:15" s="4" customFormat="1" ht="37.5" customHeight="1">
      <c r="A4" s="16" t="s">
        <v>3</v>
      </c>
      <c r="B4" s="17" t="s">
        <v>4</v>
      </c>
      <c r="C4" s="18" t="s">
        <v>5</v>
      </c>
      <c r="D4" s="18" t="s">
        <v>6</v>
      </c>
      <c r="E4" s="18"/>
      <c r="F4" s="18"/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19" t="s">
        <v>13</v>
      </c>
      <c r="N4" s="82" t="s">
        <v>14</v>
      </c>
      <c r="O4" s="19" t="s">
        <v>15</v>
      </c>
    </row>
    <row r="5" spans="1:15" s="4" customFormat="1" ht="60.75" customHeight="1">
      <c r="A5" s="20"/>
      <c r="B5" s="21"/>
      <c r="C5" s="18"/>
      <c r="D5" s="22" t="s">
        <v>16</v>
      </c>
      <c r="E5" s="23" t="s">
        <v>17</v>
      </c>
      <c r="F5" s="23" t="s">
        <v>18</v>
      </c>
      <c r="G5" s="24"/>
      <c r="H5" s="24"/>
      <c r="I5" s="24"/>
      <c r="J5" s="24"/>
      <c r="K5" s="24"/>
      <c r="L5" s="24"/>
      <c r="M5" s="24"/>
      <c r="N5" s="83"/>
      <c r="O5" s="24"/>
    </row>
    <row r="6" spans="1:15" s="4" customFormat="1" ht="24" customHeight="1">
      <c r="A6" s="18"/>
      <c r="B6" s="18"/>
      <c r="C6" s="25">
        <v>1</v>
      </c>
      <c r="D6" s="26">
        <v>2</v>
      </c>
      <c r="E6" s="27">
        <v>3</v>
      </c>
      <c r="F6" s="27">
        <v>4</v>
      </c>
      <c r="G6" s="28" t="s">
        <v>19</v>
      </c>
      <c r="H6" s="29">
        <v>6</v>
      </c>
      <c r="I6" s="29">
        <v>7</v>
      </c>
      <c r="J6" s="29" t="s">
        <v>20</v>
      </c>
      <c r="K6" s="29">
        <v>9</v>
      </c>
      <c r="L6" s="29">
        <v>10</v>
      </c>
      <c r="M6" s="29" t="s">
        <v>21</v>
      </c>
      <c r="N6" s="29">
        <v>12</v>
      </c>
      <c r="O6" s="29">
        <v>13</v>
      </c>
    </row>
    <row r="7" spans="1:15" s="5" customFormat="1" ht="24" customHeight="1">
      <c r="A7" s="30" t="s">
        <v>22</v>
      </c>
      <c r="B7" s="31">
        <v>1</v>
      </c>
      <c r="C7" s="32" t="s">
        <v>23</v>
      </c>
      <c r="D7" s="33">
        <v>1263.51</v>
      </c>
      <c r="E7" s="34">
        <v>99.38</v>
      </c>
      <c r="F7" s="34">
        <v>403.87557000000004</v>
      </c>
      <c r="G7" s="35">
        <f aca="true" t="shared" si="0" ref="G7:G20">D7+E7+F7</f>
        <v>1766.76557</v>
      </c>
      <c r="H7" s="36">
        <v>1380.37</v>
      </c>
      <c r="I7" s="38">
        <v>449.275998216344</v>
      </c>
      <c r="J7" s="38">
        <v>1829.65</v>
      </c>
      <c r="K7" s="38">
        <v>1726.961641</v>
      </c>
      <c r="L7" s="38">
        <v>772.2181019999999</v>
      </c>
      <c r="M7" s="38">
        <f>J7-K7</f>
        <v>102.68835899999999</v>
      </c>
      <c r="N7" s="84">
        <v>0.05946186444566199</v>
      </c>
      <c r="O7" s="85" t="s">
        <v>24</v>
      </c>
    </row>
    <row r="8" spans="1:15" s="5" customFormat="1" ht="24" customHeight="1">
      <c r="A8" s="18"/>
      <c r="B8" s="37">
        <v>2</v>
      </c>
      <c r="C8" s="32" t="s">
        <v>25</v>
      </c>
      <c r="D8" s="33">
        <v>792.1128719999999</v>
      </c>
      <c r="E8" s="34">
        <v>0</v>
      </c>
      <c r="F8" s="34">
        <v>56.136607999999995</v>
      </c>
      <c r="G8" s="35">
        <f t="shared" si="0"/>
        <v>848.24948</v>
      </c>
      <c r="H8" s="38">
        <v>986</v>
      </c>
      <c r="I8" s="38">
        <v>83</v>
      </c>
      <c r="J8" s="38">
        <v>1064</v>
      </c>
      <c r="K8" s="38">
        <v>1016.7054720000001</v>
      </c>
      <c r="L8" s="38">
        <v>698.338077</v>
      </c>
      <c r="M8" s="38">
        <f>J8-K8</f>
        <v>47.2945279999999</v>
      </c>
      <c r="N8" s="84">
        <v>0.04651743233658911</v>
      </c>
      <c r="O8" s="85"/>
    </row>
    <row r="9" spans="1:15" s="5" customFormat="1" ht="24" customHeight="1">
      <c r="A9" s="18"/>
      <c r="B9" s="37">
        <v>3</v>
      </c>
      <c r="C9" s="32" t="s">
        <v>26</v>
      </c>
      <c r="D9" s="33">
        <v>0.311402</v>
      </c>
      <c r="E9" s="34">
        <v>0</v>
      </c>
      <c r="F9" s="34">
        <v>0.006972</v>
      </c>
      <c r="G9" s="35">
        <f t="shared" si="0"/>
        <v>0.318374</v>
      </c>
      <c r="H9" s="38">
        <v>3.55</v>
      </c>
      <c r="I9" s="38">
        <v>4.65</v>
      </c>
      <c r="J9" s="38">
        <v>8.2</v>
      </c>
      <c r="K9" s="38">
        <v>3.7174339999999995</v>
      </c>
      <c r="L9" s="38">
        <v>3.397269</v>
      </c>
      <c r="M9" s="38">
        <f aca="true" t="shared" si="1" ref="M9:M20">J9-K9</f>
        <v>4.482566</v>
      </c>
      <c r="N9" s="84">
        <v>1.2058226185051304</v>
      </c>
      <c r="O9" s="85"/>
    </row>
    <row r="10" spans="1:15" s="5" customFormat="1" ht="24" customHeight="1">
      <c r="A10" s="18"/>
      <c r="B10" s="37">
        <v>4</v>
      </c>
      <c r="C10" s="32" t="s">
        <v>27</v>
      </c>
      <c r="D10" s="33">
        <v>6.523546</v>
      </c>
      <c r="E10" s="34">
        <v>0</v>
      </c>
      <c r="F10" s="34">
        <v>0.045986</v>
      </c>
      <c r="G10" s="39">
        <f t="shared" si="0"/>
        <v>6.569532</v>
      </c>
      <c r="H10" s="38">
        <v>8</v>
      </c>
      <c r="I10" s="38">
        <v>7</v>
      </c>
      <c r="J10" s="38">
        <v>15</v>
      </c>
      <c r="K10" s="38">
        <v>9.814172</v>
      </c>
      <c r="L10" s="38">
        <v>7.083139999999999</v>
      </c>
      <c r="M10" s="38">
        <f t="shared" si="1"/>
        <v>5.185828000000001</v>
      </c>
      <c r="N10" s="84">
        <v>0.5284019884713658</v>
      </c>
      <c r="O10" s="85"/>
    </row>
    <row r="11" spans="1:15" s="5" customFormat="1" ht="24" customHeight="1">
      <c r="A11" s="18"/>
      <c r="B11" s="37">
        <v>5</v>
      </c>
      <c r="C11" s="32" t="s">
        <v>28</v>
      </c>
      <c r="D11" s="33">
        <v>9.939803999999999</v>
      </c>
      <c r="E11" s="34">
        <v>0</v>
      </c>
      <c r="F11" s="34">
        <v>0.152978</v>
      </c>
      <c r="G11" s="39">
        <f t="shared" si="0"/>
        <v>10.092781999999998</v>
      </c>
      <c r="H11" s="38">
        <v>11</v>
      </c>
      <c r="I11" s="38">
        <v>12</v>
      </c>
      <c r="J11" s="38">
        <v>23</v>
      </c>
      <c r="K11" s="38">
        <v>18.803525</v>
      </c>
      <c r="L11" s="38">
        <v>10.64218</v>
      </c>
      <c r="M11" s="38">
        <f t="shared" si="1"/>
        <v>4.1964749999999995</v>
      </c>
      <c r="N11" s="84">
        <v>0.2231749100235195</v>
      </c>
      <c r="O11" s="85"/>
    </row>
    <row r="12" spans="1:15" s="5" customFormat="1" ht="24" customHeight="1">
      <c r="A12" s="18"/>
      <c r="B12" s="37">
        <v>6</v>
      </c>
      <c r="C12" s="32" t="s">
        <v>29</v>
      </c>
      <c r="D12" s="40">
        <v>19.321317999999998</v>
      </c>
      <c r="E12" s="34">
        <v>0</v>
      </c>
      <c r="F12" s="40">
        <v>3.593818</v>
      </c>
      <c r="G12" s="39">
        <f t="shared" si="0"/>
        <v>22.915135999999997</v>
      </c>
      <c r="H12" s="38">
        <v>24.35</v>
      </c>
      <c r="I12" s="38">
        <v>19.5</v>
      </c>
      <c r="J12" s="38">
        <v>48.85</v>
      </c>
      <c r="K12" s="38">
        <v>46.328152</v>
      </c>
      <c r="L12" s="38">
        <v>17.945624</v>
      </c>
      <c r="M12" s="38">
        <f t="shared" si="1"/>
        <v>2.5218479999999985</v>
      </c>
      <c r="N12" s="84">
        <v>0.054434461361635975</v>
      </c>
      <c r="O12" s="85"/>
    </row>
    <row r="13" spans="1:15" s="5" customFormat="1" ht="24" customHeight="1">
      <c r="A13" s="18"/>
      <c r="B13" s="37">
        <v>7</v>
      </c>
      <c r="C13" s="32" t="s">
        <v>30</v>
      </c>
      <c r="D13" s="40">
        <v>5.008734</v>
      </c>
      <c r="E13" s="34">
        <v>0</v>
      </c>
      <c r="F13" s="40">
        <v>0.003</v>
      </c>
      <c r="G13" s="39">
        <f t="shared" si="0"/>
        <v>5.011734</v>
      </c>
      <c r="H13" s="38">
        <v>7.5</v>
      </c>
      <c r="I13" s="38">
        <v>12.5</v>
      </c>
      <c r="J13" s="38">
        <v>20</v>
      </c>
      <c r="K13" s="38">
        <v>15.600129</v>
      </c>
      <c r="L13" s="38">
        <v>10.55182</v>
      </c>
      <c r="M13" s="38">
        <f t="shared" si="1"/>
        <v>4.399870999999999</v>
      </c>
      <c r="N13" s="84">
        <v>0.28204068056103887</v>
      </c>
      <c r="O13" s="85"/>
    </row>
    <row r="14" spans="1:15" s="5" customFormat="1" ht="24" customHeight="1">
      <c r="A14" s="18"/>
      <c r="B14" s="37">
        <v>8</v>
      </c>
      <c r="C14" s="32" t="s">
        <v>31</v>
      </c>
      <c r="D14" s="40">
        <v>6.083542</v>
      </c>
      <c r="E14" s="34">
        <v>0</v>
      </c>
      <c r="F14" s="40">
        <v>0.047496</v>
      </c>
      <c r="G14" s="39">
        <f t="shared" si="0"/>
        <v>6.131037999999999</v>
      </c>
      <c r="H14" s="38">
        <v>6.58</v>
      </c>
      <c r="I14" s="38">
        <v>3.42</v>
      </c>
      <c r="J14" s="38">
        <v>10</v>
      </c>
      <c r="K14" s="38">
        <v>9.106595</v>
      </c>
      <c r="L14" s="38">
        <v>4.81913</v>
      </c>
      <c r="M14" s="38">
        <f t="shared" si="1"/>
        <v>0.8934049999999996</v>
      </c>
      <c r="N14" s="84">
        <v>0.09810527425453745</v>
      </c>
      <c r="O14" s="85"/>
    </row>
    <row r="15" spans="1:15" s="5" customFormat="1" ht="24" customHeight="1">
      <c r="A15" s="18"/>
      <c r="B15" s="37">
        <v>9</v>
      </c>
      <c r="C15" s="41" t="s">
        <v>32</v>
      </c>
      <c r="D15" s="42">
        <v>0.692182</v>
      </c>
      <c r="E15" s="34">
        <v>0</v>
      </c>
      <c r="F15" s="43">
        <v>0.018908</v>
      </c>
      <c r="G15" s="39">
        <f t="shared" si="0"/>
        <v>0.71109</v>
      </c>
      <c r="H15" s="38">
        <v>2.78</v>
      </c>
      <c r="I15" s="38">
        <v>5.22</v>
      </c>
      <c r="J15" s="38">
        <v>8</v>
      </c>
      <c r="K15" s="38">
        <v>1.887627</v>
      </c>
      <c r="L15" s="38">
        <v>2.909267</v>
      </c>
      <c r="M15" s="38">
        <f t="shared" si="1"/>
        <v>6.112373</v>
      </c>
      <c r="N15" s="84">
        <v>3.2381254347389605</v>
      </c>
      <c r="O15" s="85"/>
    </row>
    <row r="16" spans="1:15" s="5" customFormat="1" ht="24" customHeight="1">
      <c r="A16" s="18"/>
      <c r="B16" s="37">
        <v>10</v>
      </c>
      <c r="C16" s="41" t="s">
        <v>33</v>
      </c>
      <c r="D16" s="42">
        <v>1.98518</v>
      </c>
      <c r="E16" s="34">
        <v>0</v>
      </c>
      <c r="F16" s="43">
        <v>0</v>
      </c>
      <c r="G16" s="39">
        <f t="shared" si="0"/>
        <v>1.98518</v>
      </c>
      <c r="H16" s="38">
        <v>3</v>
      </c>
      <c r="I16" s="38">
        <v>5</v>
      </c>
      <c r="J16" s="38">
        <v>8</v>
      </c>
      <c r="K16" s="38">
        <v>3.645153</v>
      </c>
      <c r="L16" s="38">
        <v>2.793201</v>
      </c>
      <c r="M16" s="38">
        <f t="shared" si="1"/>
        <v>4.3548469999999995</v>
      </c>
      <c r="N16" s="84">
        <v>1.194695256961779</v>
      </c>
      <c r="O16" s="85"/>
    </row>
    <row r="17" spans="1:15" s="5" customFormat="1" ht="24" customHeight="1">
      <c r="A17" s="18"/>
      <c r="B17" s="37">
        <v>11</v>
      </c>
      <c r="C17" s="44" t="s">
        <v>34</v>
      </c>
      <c r="D17" s="42">
        <v>0</v>
      </c>
      <c r="E17" s="34">
        <v>0</v>
      </c>
      <c r="F17" s="43">
        <v>0.01658</v>
      </c>
      <c r="G17" s="39">
        <f t="shared" si="0"/>
        <v>0.01658</v>
      </c>
      <c r="H17" s="38">
        <v>2.5</v>
      </c>
      <c r="I17" s="38">
        <v>3.5</v>
      </c>
      <c r="J17" s="38">
        <v>6</v>
      </c>
      <c r="K17" s="38">
        <v>3.22834</v>
      </c>
      <c r="L17" s="38">
        <v>2.205164</v>
      </c>
      <c r="M17" s="38">
        <f t="shared" si="1"/>
        <v>2.77166</v>
      </c>
      <c r="N17" s="84">
        <v>0.8585403024464584</v>
      </c>
      <c r="O17" s="85"/>
    </row>
    <row r="18" spans="1:15" s="5" customFormat="1" ht="24" customHeight="1">
      <c r="A18" s="18"/>
      <c r="B18" s="37">
        <v>12</v>
      </c>
      <c r="C18" s="41" t="s">
        <v>35</v>
      </c>
      <c r="D18" s="42">
        <v>0.48063199999999995</v>
      </c>
      <c r="E18" s="34">
        <v>0</v>
      </c>
      <c r="F18" s="43">
        <v>0</v>
      </c>
      <c r="G18" s="39">
        <f t="shared" si="0"/>
        <v>0.48063199999999995</v>
      </c>
      <c r="H18" s="38">
        <v>2.5</v>
      </c>
      <c r="I18" s="38">
        <v>7.5</v>
      </c>
      <c r="J18" s="38">
        <v>10</v>
      </c>
      <c r="K18" s="38">
        <v>4.759294000000001</v>
      </c>
      <c r="L18" s="38">
        <v>3.9500910000000005</v>
      </c>
      <c r="M18" s="38">
        <f t="shared" si="1"/>
        <v>5.240705999999999</v>
      </c>
      <c r="N18" s="84">
        <v>1.1011519775832295</v>
      </c>
      <c r="O18" s="85"/>
    </row>
    <row r="19" spans="1:15" s="5" customFormat="1" ht="24" customHeight="1">
      <c r="A19" s="18"/>
      <c r="B19" s="37">
        <v>13</v>
      </c>
      <c r="C19" s="41" t="s">
        <v>36</v>
      </c>
      <c r="D19" s="42">
        <v>6.447704</v>
      </c>
      <c r="E19" s="34">
        <v>0</v>
      </c>
      <c r="F19" s="43">
        <v>0</v>
      </c>
      <c r="G19" s="39">
        <f t="shared" si="0"/>
        <v>6.447704</v>
      </c>
      <c r="H19" s="38">
        <v>8.45</v>
      </c>
      <c r="I19" s="38">
        <v>11.55</v>
      </c>
      <c r="J19" s="38">
        <v>20</v>
      </c>
      <c r="K19" s="38">
        <v>18.596957999999997</v>
      </c>
      <c r="L19" s="38">
        <v>8.52908</v>
      </c>
      <c r="M19" s="38">
        <f t="shared" si="1"/>
        <v>1.4030420000000028</v>
      </c>
      <c r="N19" s="84">
        <v>0.07544469999999999</v>
      </c>
      <c r="O19" s="85"/>
    </row>
    <row r="20" spans="1:15" s="5" customFormat="1" ht="24" customHeight="1">
      <c r="A20" s="18"/>
      <c r="B20" s="37">
        <v>14</v>
      </c>
      <c r="C20" s="41" t="s">
        <v>37</v>
      </c>
      <c r="D20" s="42">
        <v>4.56</v>
      </c>
      <c r="E20" s="34">
        <v>0</v>
      </c>
      <c r="F20" s="43">
        <v>0</v>
      </c>
      <c r="G20" s="39">
        <f t="shared" si="0"/>
        <v>4.56</v>
      </c>
      <c r="H20" s="38">
        <v>5</v>
      </c>
      <c r="I20" s="38">
        <v>0</v>
      </c>
      <c r="J20" s="38">
        <v>5</v>
      </c>
      <c r="K20" s="38">
        <v>0.12554</v>
      </c>
      <c r="L20" s="38">
        <v>1.971964</v>
      </c>
      <c r="M20" s="38">
        <f t="shared" si="1"/>
        <v>4.87446</v>
      </c>
      <c r="N20" s="84">
        <v>0</v>
      </c>
      <c r="O20" s="85"/>
    </row>
    <row r="21" spans="1:15" s="5" customFormat="1" ht="24" customHeight="1">
      <c r="A21" s="45" t="s">
        <v>38</v>
      </c>
      <c r="B21" s="46"/>
      <c r="C21" s="47"/>
      <c r="D21" s="48">
        <f aca="true" t="shared" si="2" ref="D21:M21">SUM(D7:D20)</f>
        <v>2116.976915999999</v>
      </c>
      <c r="E21" s="49">
        <f t="shared" si="2"/>
        <v>99.38</v>
      </c>
      <c r="F21" s="34">
        <f t="shared" si="2"/>
        <v>463.8979160000001</v>
      </c>
      <c r="G21" s="39">
        <f t="shared" si="2"/>
        <v>2680.254832</v>
      </c>
      <c r="H21" s="38">
        <f t="shared" si="2"/>
        <v>2451.58</v>
      </c>
      <c r="I21" s="38">
        <f t="shared" si="2"/>
        <v>624.115998216344</v>
      </c>
      <c r="J21" s="38">
        <f t="shared" si="2"/>
        <v>3075.7</v>
      </c>
      <c r="K21" s="38">
        <f t="shared" si="2"/>
        <v>2879.2800320000006</v>
      </c>
      <c r="L21" s="38">
        <f t="shared" si="2"/>
        <v>1547.3541089999999</v>
      </c>
      <c r="M21" s="38">
        <f t="shared" si="2"/>
        <v>196.41996799999984</v>
      </c>
      <c r="N21" s="84"/>
      <c r="O21" s="85"/>
    </row>
    <row r="22" spans="1:15" s="5" customFormat="1" ht="24" customHeight="1">
      <c r="A22" s="50" t="s">
        <v>39</v>
      </c>
      <c r="B22" s="18">
        <v>15</v>
      </c>
      <c r="C22" s="51" t="s">
        <v>40</v>
      </c>
      <c r="D22" s="52">
        <v>24.132744</v>
      </c>
      <c r="E22" s="34">
        <v>0</v>
      </c>
      <c r="F22" s="34">
        <v>0.078696</v>
      </c>
      <c r="G22" s="39">
        <f aca="true" t="shared" si="3" ref="G22:G37">D22+E22+F22</f>
        <v>24.21144</v>
      </c>
      <c r="H22" s="38">
        <v>26</v>
      </c>
      <c r="I22" s="38">
        <v>4.19</v>
      </c>
      <c r="J22" s="38">
        <f>H22+I22</f>
        <v>30.19</v>
      </c>
      <c r="K22" s="38">
        <v>21.340737</v>
      </c>
      <c r="L22" s="38">
        <v>14.192684</v>
      </c>
      <c r="M22" s="38">
        <f>J22-K22</f>
        <v>8.849263</v>
      </c>
      <c r="N22" s="84">
        <v>0.4146652948302582</v>
      </c>
      <c r="O22" s="85"/>
    </row>
    <row r="23" spans="1:15" s="5" customFormat="1" ht="24" customHeight="1">
      <c r="A23" s="50"/>
      <c r="B23" s="18">
        <v>16</v>
      </c>
      <c r="C23" s="32" t="s">
        <v>41</v>
      </c>
      <c r="D23" s="33">
        <v>48.258738</v>
      </c>
      <c r="E23" s="34">
        <v>0</v>
      </c>
      <c r="F23" s="34">
        <v>0</v>
      </c>
      <c r="G23" s="39">
        <f t="shared" si="3"/>
        <v>48.258738</v>
      </c>
      <c r="H23" s="38">
        <v>49</v>
      </c>
      <c r="I23" s="38">
        <v>1</v>
      </c>
      <c r="J23" s="38">
        <v>60</v>
      </c>
      <c r="K23" s="38">
        <v>57.663252</v>
      </c>
      <c r="L23" s="38">
        <v>45.432911</v>
      </c>
      <c r="M23" s="38">
        <f aca="true" t="shared" si="4" ref="M23:M37">J23-K23</f>
        <v>2.336748</v>
      </c>
      <c r="N23" s="84">
        <v>0.040524041203919614</v>
      </c>
      <c r="O23" s="85"/>
    </row>
    <row r="24" spans="1:15" s="5" customFormat="1" ht="24" customHeight="1">
      <c r="A24" s="50"/>
      <c r="B24" s="18">
        <v>17</v>
      </c>
      <c r="C24" s="32" t="s">
        <v>42</v>
      </c>
      <c r="D24" s="33">
        <v>0.328872</v>
      </c>
      <c r="E24" s="34">
        <v>0</v>
      </c>
      <c r="F24" s="34">
        <v>0</v>
      </c>
      <c r="G24" s="39">
        <f t="shared" si="3"/>
        <v>0.328872</v>
      </c>
      <c r="H24" s="38">
        <v>7.6</v>
      </c>
      <c r="I24" s="38">
        <v>16.33</v>
      </c>
      <c r="J24" s="38">
        <v>23.93</v>
      </c>
      <c r="K24" s="38">
        <v>12.75705</v>
      </c>
      <c r="L24" s="38">
        <v>18.931022</v>
      </c>
      <c r="M24" s="38">
        <f t="shared" si="4"/>
        <v>11.17295</v>
      </c>
      <c r="N24" s="84">
        <v>0.8758255239259861</v>
      </c>
      <c r="O24" s="85"/>
    </row>
    <row r="25" spans="1:15" s="5" customFormat="1" ht="24" customHeight="1">
      <c r="A25" s="50"/>
      <c r="B25" s="18">
        <v>18</v>
      </c>
      <c r="C25" s="32" t="s">
        <v>43</v>
      </c>
      <c r="D25" s="33">
        <v>1.301512</v>
      </c>
      <c r="E25" s="34">
        <v>0</v>
      </c>
      <c r="F25" s="34">
        <v>0</v>
      </c>
      <c r="G25" s="39">
        <f t="shared" si="3"/>
        <v>1.301512</v>
      </c>
      <c r="H25" s="38">
        <v>3.46</v>
      </c>
      <c r="I25" s="38">
        <v>8.54</v>
      </c>
      <c r="J25" s="38">
        <v>12</v>
      </c>
      <c r="K25" s="38">
        <v>3.871421</v>
      </c>
      <c r="L25" s="38">
        <v>4.3792349999999995</v>
      </c>
      <c r="M25" s="38">
        <f t="shared" si="4"/>
        <v>8.128579</v>
      </c>
      <c r="N25" s="84">
        <v>2.0996370583307784</v>
      </c>
      <c r="O25" s="85"/>
    </row>
    <row r="26" spans="1:15" s="5" customFormat="1" ht="24" customHeight="1">
      <c r="A26" s="50"/>
      <c r="B26" s="18">
        <v>19</v>
      </c>
      <c r="C26" s="53" t="s">
        <v>44</v>
      </c>
      <c r="D26" s="40">
        <v>40.42</v>
      </c>
      <c r="E26" s="34">
        <v>0</v>
      </c>
      <c r="F26" s="34">
        <v>0</v>
      </c>
      <c r="G26" s="39">
        <f t="shared" si="3"/>
        <v>40.42</v>
      </c>
      <c r="H26" s="38">
        <v>45</v>
      </c>
      <c r="I26" s="38">
        <v>13.39</v>
      </c>
      <c r="J26" s="38">
        <v>58.39</v>
      </c>
      <c r="K26" s="38">
        <v>22.537539000000002</v>
      </c>
      <c r="L26" s="38">
        <v>53.393213</v>
      </c>
      <c r="M26" s="38">
        <f t="shared" si="4"/>
        <v>35.852461</v>
      </c>
      <c r="N26" s="84">
        <v>0</v>
      </c>
      <c r="O26" s="85"/>
    </row>
    <row r="27" spans="1:15" s="5" customFormat="1" ht="24" customHeight="1">
      <c r="A27" s="50"/>
      <c r="B27" s="18">
        <v>20</v>
      </c>
      <c r="C27" s="54" t="s">
        <v>45</v>
      </c>
      <c r="D27" s="55">
        <v>29.570674</v>
      </c>
      <c r="E27" s="34">
        <v>0</v>
      </c>
      <c r="F27" s="34">
        <v>0</v>
      </c>
      <c r="G27" s="39">
        <f t="shared" si="3"/>
        <v>29.570674</v>
      </c>
      <c r="H27" s="38">
        <v>30</v>
      </c>
      <c r="I27" s="38">
        <v>0</v>
      </c>
      <c r="J27" s="38">
        <v>30</v>
      </c>
      <c r="K27" s="38">
        <v>26.558891</v>
      </c>
      <c r="L27" s="38">
        <v>17.11265</v>
      </c>
      <c r="M27" s="38">
        <f t="shared" si="4"/>
        <v>3.441109000000001</v>
      </c>
      <c r="N27" s="84">
        <v>0.129565236741248</v>
      </c>
      <c r="O27" s="85"/>
    </row>
    <row r="28" spans="1:15" s="5" customFormat="1" ht="24" customHeight="1">
      <c r="A28" s="50"/>
      <c r="B28" s="18">
        <v>21</v>
      </c>
      <c r="C28" s="54" t="s">
        <v>46</v>
      </c>
      <c r="D28" s="55">
        <v>5.56</v>
      </c>
      <c r="E28" s="34">
        <v>0</v>
      </c>
      <c r="F28" s="34">
        <v>0</v>
      </c>
      <c r="G28" s="39">
        <f t="shared" si="3"/>
        <v>5.56</v>
      </c>
      <c r="H28" s="38">
        <v>8</v>
      </c>
      <c r="I28" s="38">
        <v>7</v>
      </c>
      <c r="J28" s="38">
        <v>15</v>
      </c>
      <c r="K28" s="38">
        <v>3.907304</v>
      </c>
      <c r="L28" s="38">
        <v>6.998900999999999</v>
      </c>
      <c r="M28" s="38">
        <f t="shared" si="4"/>
        <v>11.092696</v>
      </c>
      <c r="N28" s="84">
        <v>2.8389641553357507</v>
      </c>
      <c r="O28" s="85"/>
    </row>
    <row r="29" spans="1:15" s="5" customFormat="1" ht="24" customHeight="1">
      <c r="A29" s="50"/>
      <c r="B29" s="18">
        <v>22</v>
      </c>
      <c r="C29" s="54" t="s">
        <v>47</v>
      </c>
      <c r="D29" s="55">
        <v>5.302554</v>
      </c>
      <c r="E29" s="34">
        <v>0</v>
      </c>
      <c r="F29" s="34">
        <v>0</v>
      </c>
      <c r="G29" s="39">
        <f t="shared" si="3"/>
        <v>5.302554</v>
      </c>
      <c r="H29" s="38">
        <v>7</v>
      </c>
      <c r="I29" s="38">
        <v>8</v>
      </c>
      <c r="J29" s="38">
        <v>15</v>
      </c>
      <c r="K29" s="38">
        <v>7.683522</v>
      </c>
      <c r="L29" s="38">
        <v>6.925063000000001</v>
      </c>
      <c r="M29" s="38">
        <f t="shared" si="4"/>
        <v>7.316478</v>
      </c>
      <c r="N29" s="84">
        <v>0.9522297196520033</v>
      </c>
      <c r="O29" s="85"/>
    </row>
    <row r="30" spans="1:15" s="5" customFormat="1" ht="24" customHeight="1">
      <c r="A30" s="50"/>
      <c r="B30" s="18">
        <v>23</v>
      </c>
      <c r="C30" s="56" t="s">
        <v>48</v>
      </c>
      <c r="D30" s="57">
        <v>5.04</v>
      </c>
      <c r="E30" s="34">
        <v>0</v>
      </c>
      <c r="F30" s="34">
        <v>0</v>
      </c>
      <c r="G30" s="39">
        <f t="shared" si="3"/>
        <v>5.04</v>
      </c>
      <c r="H30" s="38">
        <v>8</v>
      </c>
      <c r="I30" s="38">
        <v>7</v>
      </c>
      <c r="J30" s="38">
        <v>15</v>
      </c>
      <c r="K30" s="38">
        <v>1.701845</v>
      </c>
      <c r="L30" s="38">
        <v>12.269422</v>
      </c>
      <c r="M30" s="38">
        <f t="shared" si="4"/>
        <v>13.298155</v>
      </c>
      <c r="N30" s="84">
        <v>0</v>
      </c>
      <c r="O30" s="85"/>
    </row>
    <row r="31" spans="1:15" s="5" customFormat="1" ht="24" customHeight="1">
      <c r="A31" s="50"/>
      <c r="B31" s="18">
        <v>24</v>
      </c>
      <c r="C31" s="56" t="s">
        <v>49</v>
      </c>
      <c r="D31" s="57">
        <v>6.57</v>
      </c>
      <c r="E31" s="34">
        <v>0</v>
      </c>
      <c r="F31" s="34">
        <v>0</v>
      </c>
      <c r="G31" s="39">
        <f t="shared" si="3"/>
        <v>6.57</v>
      </c>
      <c r="H31" s="38">
        <v>8</v>
      </c>
      <c r="I31" s="38">
        <v>6</v>
      </c>
      <c r="J31" s="38">
        <v>14</v>
      </c>
      <c r="K31" s="38">
        <v>0.004425</v>
      </c>
      <c r="L31" s="38">
        <v>6.411989</v>
      </c>
      <c r="M31" s="38">
        <f t="shared" si="4"/>
        <v>13.995575</v>
      </c>
      <c r="N31" s="84">
        <v>0</v>
      </c>
      <c r="O31" s="85"/>
    </row>
    <row r="32" spans="1:15" s="5" customFormat="1" ht="24" customHeight="1">
      <c r="A32" s="50"/>
      <c r="B32" s="18">
        <v>25</v>
      </c>
      <c r="C32" s="32" t="s">
        <v>50</v>
      </c>
      <c r="D32" s="38">
        <v>15.06</v>
      </c>
      <c r="E32" s="34">
        <v>5.8</v>
      </c>
      <c r="F32" s="34">
        <v>0</v>
      </c>
      <c r="G32" s="39">
        <f t="shared" si="3"/>
        <v>20.86</v>
      </c>
      <c r="H32" s="38">
        <v>20</v>
      </c>
      <c r="I32" s="38">
        <v>10</v>
      </c>
      <c r="J32" s="38">
        <v>30</v>
      </c>
      <c r="K32" s="38">
        <v>19.9342</v>
      </c>
      <c r="L32" s="38">
        <v>22.540829000000002</v>
      </c>
      <c r="M32" s="38">
        <f t="shared" si="4"/>
        <v>10.0658</v>
      </c>
      <c r="N32" s="84">
        <v>0.5049512897432553</v>
      </c>
      <c r="O32" s="85"/>
    </row>
    <row r="33" spans="1:15" s="5" customFormat="1" ht="24" customHeight="1">
      <c r="A33" s="50"/>
      <c r="B33" s="18">
        <v>26</v>
      </c>
      <c r="C33" s="32" t="s">
        <v>51</v>
      </c>
      <c r="D33" s="33">
        <v>1.83</v>
      </c>
      <c r="E33" s="34">
        <v>0</v>
      </c>
      <c r="F33" s="34">
        <v>0</v>
      </c>
      <c r="G33" s="39">
        <f t="shared" si="3"/>
        <v>1.83</v>
      </c>
      <c r="H33" s="38">
        <v>2</v>
      </c>
      <c r="I33" s="38">
        <v>0</v>
      </c>
      <c r="J33" s="38">
        <v>2</v>
      </c>
      <c r="K33" s="38">
        <v>0.01</v>
      </c>
      <c r="L33" s="38">
        <v>0.6551520000000001</v>
      </c>
      <c r="M33" s="38">
        <f t="shared" si="4"/>
        <v>1.99</v>
      </c>
      <c r="N33" s="84">
        <v>0</v>
      </c>
      <c r="O33" s="85"/>
    </row>
    <row r="34" spans="1:15" s="5" customFormat="1" ht="24" customHeight="1">
      <c r="A34" s="50"/>
      <c r="B34" s="18">
        <v>5</v>
      </c>
      <c r="C34" s="58" t="s">
        <v>52</v>
      </c>
      <c r="D34" s="33">
        <v>5</v>
      </c>
      <c r="E34" s="34">
        <v>0</v>
      </c>
      <c r="F34" s="34">
        <v>0</v>
      </c>
      <c r="G34" s="39">
        <f t="shared" si="3"/>
        <v>5</v>
      </c>
      <c r="H34" s="38">
        <v>5</v>
      </c>
      <c r="I34" s="38">
        <v>0</v>
      </c>
      <c r="J34" s="38">
        <v>5</v>
      </c>
      <c r="K34" s="38">
        <v>2.86028</v>
      </c>
      <c r="L34" s="38">
        <v>0.257006</v>
      </c>
      <c r="M34" s="38">
        <f t="shared" si="4"/>
        <v>2.13972</v>
      </c>
      <c r="N34" s="84">
        <v>0.7480806074929728</v>
      </c>
      <c r="O34" s="85"/>
    </row>
    <row r="35" spans="1:15" s="5" customFormat="1" ht="24" customHeight="1">
      <c r="A35" s="50"/>
      <c r="B35" s="18">
        <v>28</v>
      </c>
      <c r="C35" s="41" t="s">
        <v>53</v>
      </c>
      <c r="D35" s="59">
        <v>0</v>
      </c>
      <c r="E35" s="34">
        <v>0</v>
      </c>
      <c r="F35" s="60">
        <v>0</v>
      </c>
      <c r="G35" s="39">
        <f t="shared" si="3"/>
        <v>0</v>
      </c>
      <c r="H35" s="38">
        <v>2</v>
      </c>
      <c r="I35" s="38">
        <v>0</v>
      </c>
      <c r="J35" s="38">
        <v>2</v>
      </c>
      <c r="K35" s="38">
        <v>0</v>
      </c>
      <c r="L35" s="38">
        <v>0.255785</v>
      </c>
      <c r="M35" s="38">
        <f t="shared" si="4"/>
        <v>2</v>
      </c>
      <c r="N35" s="84">
        <v>0</v>
      </c>
      <c r="O35" s="85"/>
    </row>
    <row r="36" spans="1:15" s="5" customFormat="1" ht="24" customHeight="1">
      <c r="A36" s="50"/>
      <c r="B36" s="18">
        <v>29</v>
      </c>
      <c r="C36" s="41" t="s">
        <v>54</v>
      </c>
      <c r="D36" s="59">
        <v>0</v>
      </c>
      <c r="E36" s="34">
        <v>0</v>
      </c>
      <c r="F36" s="60">
        <v>0</v>
      </c>
      <c r="G36" s="39">
        <f t="shared" si="3"/>
        <v>0</v>
      </c>
      <c r="H36" s="38">
        <v>2</v>
      </c>
      <c r="I36" s="38">
        <v>0</v>
      </c>
      <c r="J36" s="38">
        <v>2</v>
      </c>
      <c r="K36" s="38">
        <v>0.393894</v>
      </c>
      <c r="L36" s="38">
        <v>0.148451</v>
      </c>
      <c r="M36" s="38">
        <f t="shared" si="4"/>
        <v>1.606106</v>
      </c>
      <c r="N36" s="84">
        <v>0</v>
      </c>
      <c r="O36" s="85"/>
    </row>
    <row r="37" spans="1:15" s="5" customFormat="1" ht="24" customHeight="1">
      <c r="A37" s="24"/>
      <c r="B37" s="18">
        <v>30</v>
      </c>
      <c r="C37" s="41" t="s">
        <v>55</v>
      </c>
      <c r="D37" s="59">
        <v>0</v>
      </c>
      <c r="E37" s="34">
        <v>0</v>
      </c>
      <c r="F37" s="60">
        <v>0</v>
      </c>
      <c r="G37" s="39">
        <f t="shared" si="3"/>
        <v>0</v>
      </c>
      <c r="H37" s="38">
        <v>2</v>
      </c>
      <c r="I37" s="38">
        <v>0</v>
      </c>
      <c r="J37" s="38">
        <v>2</v>
      </c>
      <c r="K37" s="38">
        <v>0</v>
      </c>
      <c r="L37" s="38">
        <v>0.196997</v>
      </c>
      <c r="M37" s="38">
        <f t="shared" si="4"/>
        <v>2</v>
      </c>
      <c r="N37" s="84">
        <v>0</v>
      </c>
      <c r="O37" s="85"/>
    </row>
    <row r="38" spans="1:15" s="5" customFormat="1" ht="24" customHeight="1">
      <c r="A38" s="61" t="s">
        <v>38</v>
      </c>
      <c r="B38" s="61"/>
      <c r="C38" s="61"/>
      <c r="D38" s="62">
        <f aca="true" t="shared" si="5" ref="D38:M38">SUM(D22:D37)</f>
        <v>188.375094</v>
      </c>
      <c r="E38" s="34">
        <f t="shared" si="5"/>
        <v>5.8</v>
      </c>
      <c r="F38" s="60">
        <f t="shared" si="5"/>
        <v>0.078696</v>
      </c>
      <c r="G38" s="39">
        <f t="shared" si="5"/>
        <v>194.25379</v>
      </c>
      <c r="H38" s="38">
        <f t="shared" si="5"/>
        <v>225.06</v>
      </c>
      <c r="I38" s="38">
        <f t="shared" si="5"/>
        <v>81.45</v>
      </c>
      <c r="J38" s="38">
        <f t="shared" si="5"/>
        <v>316.51</v>
      </c>
      <c r="K38" s="38">
        <f t="shared" si="5"/>
        <v>181.22436</v>
      </c>
      <c r="L38" s="38">
        <f t="shared" si="5"/>
        <v>210.10130999999996</v>
      </c>
      <c r="M38" s="38">
        <f t="shared" si="5"/>
        <v>135.28564</v>
      </c>
      <c r="N38" s="84"/>
      <c r="O38" s="85"/>
    </row>
    <row r="39" spans="1:15" s="5" customFormat="1" ht="24" customHeight="1">
      <c r="A39" s="18"/>
      <c r="B39" s="18"/>
      <c r="C39" s="18"/>
      <c r="D39" s="62">
        <f aca="true" t="shared" si="6" ref="D39:M39">D21+D38</f>
        <v>2305.352009999999</v>
      </c>
      <c r="E39" s="34">
        <f t="shared" si="6"/>
        <v>105.17999999999999</v>
      </c>
      <c r="F39" s="60">
        <f t="shared" si="6"/>
        <v>463.9766120000001</v>
      </c>
      <c r="G39" s="39">
        <f t="shared" si="6"/>
        <v>2874.5086220000003</v>
      </c>
      <c r="H39" s="38">
        <f t="shared" si="6"/>
        <v>2676.64</v>
      </c>
      <c r="I39" s="38">
        <f t="shared" si="6"/>
        <v>705.565998216344</v>
      </c>
      <c r="J39" s="38">
        <f t="shared" si="6"/>
        <v>3392.21</v>
      </c>
      <c r="K39" s="38">
        <f t="shared" si="6"/>
        <v>3060.5043920000007</v>
      </c>
      <c r="L39" s="38">
        <f t="shared" si="6"/>
        <v>1757.455419</v>
      </c>
      <c r="M39" s="38">
        <f t="shared" si="6"/>
        <v>331.70560799999987</v>
      </c>
      <c r="N39" s="84"/>
      <c r="O39" s="85"/>
    </row>
    <row r="40" spans="1:15" s="5" customFormat="1" ht="24" customHeight="1">
      <c r="A40" s="50" t="s">
        <v>56</v>
      </c>
      <c r="B40" s="30">
        <v>1</v>
      </c>
      <c r="C40" s="63" t="s">
        <v>57</v>
      </c>
      <c r="D40" s="62">
        <v>0</v>
      </c>
      <c r="E40" s="34"/>
      <c r="F40" s="60">
        <v>16.06</v>
      </c>
      <c r="G40" s="39">
        <f aca="true" t="shared" si="7" ref="G40:G42">D40+E40+F40</f>
        <v>16.06</v>
      </c>
      <c r="H40" s="38"/>
      <c r="I40" s="38"/>
      <c r="J40" s="38"/>
      <c r="K40" s="38">
        <v>14.3</v>
      </c>
      <c r="L40" s="38">
        <v>4.55</v>
      </c>
      <c r="M40" s="38"/>
      <c r="N40" s="84"/>
      <c r="O40" s="85"/>
    </row>
    <row r="41" spans="1:15" s="5" customFormat="1" ht="24" customHeight="1">
      <c r="A41" s="50"/>
      <c r="B41" s="18">
        <v>2</v>
      </c>
      <c r="C41" s="64" t="s">
        <v>58</v>
      </c>
      <c r="D41" s="62">
        <v>0</v>
      </c>
      <c r="E41" s="34"/>
      <c r="F41" s="60">
        <v>533.5</v>
      </c>
      <c r="G41" s="39">
        <f t="shared" si="7"/>
        <v>533.5</v>
      </c>
      <c r="H41" s="38"/>
      <c r="I41" s="38"/>
      <c r="J41" s="38"/>
      <c r="K41" s="38">
        <v>169.58</v>
      </c>
      <c r="L41" s="38">
        <v>106.3</v>
      </c>
      <c r="M41" s="86"/>
      <c r="N41" s="87">
        <v>0</v>
      </c>
      <c r="O41" s="85"/>
    </row>
    <row r="42" spans="1:15" s="5" customFormat="1" ht="24" customHeight="1">
      <c r="A42" s="65"/>
      <c r="B42" s="18">
        <v>3</v>
      </c>
      <c r="C42" s="64" t="s">
        <v>59</v>
      </c>
      <c r="D42" s="62">
        <v>0</v>
      </c>
      <c r="E42" s="34"/>
      <c r="F42" s="60">
        <v>77.83</v>
      </c>
      <c r="G42" s="39">
        <f t="shared" si="7"/>
        <v>77.83</v>
      </c>
      <c r="H42" s="38"/>
      <c r="I42" s="38"/>
      <c r="J42" s="38"/>
      <c r="K42" s="38">
        <v>373.04</v>
      </c>
      <c r="L42" s="38">
        <v>87.5</v>
      </c>
      <c r="M42" s="88"/>
      <c r="N42" s="89">
        <v>0</v>
      </c>
      <c r="O42" s="85"/>
    </row>
    <row r="43" spans="1:15" s="5" customFormat="1" ht="24" customHeight="1">
      <c r="A43" s="66" t="s">
        <v>38</v>
      </c>
      <c r="B43" s="67"/>
      <c r="C43" s="68"/>
      <c r="D43" s="59"/>
      <c r="E43" s="34"/>
      <c r="F43" s="60"/>
      <c r="G43" s="39">
        <f>SUM(G40:G42)</f>
        <v>627.39</v>
      </c>
      <c r="H43" s="38"/>
      <c r="I43" s="38"/>
      <c r="J43" s="38"/>
      <c r="K43" s="38">
        <f>K40+K41+K42</f>
        <v>556.9200000000001</v>
      </c>
      <c r="L43" s="38">
        <f>L40+L41+L42</f>
        <v>198.35</v>
      </c>
      <c r="M43" s="88"/>
      <c r="N43" s="89">
        <v>0</v>
      </c>
      <c r="O43" s="85"/>
    </row>
    <row r="44" spans="1:15" s="5" customFormat="1" ht="24" customHeight="1">
      <c r="A44" s="69" t="s">
        <v>60</v>
      </c>
      <c r="B44" s="70"/>
      <c r="C44" s="71"/>
      <c r="D44" s="72">
        <v>347.06</v>
      </c>
      <c r="E44" s="72">
        <v>1152</v>
      </c>
      <c r="F44" s="72"/>
      <c r="G44" s="73">
        <f>D44+E44+F44</f>
        <v>1499.06</v>
      </c>
      <c r="H44" s="74"/>
      <c r="I44" s="74"/>
      <c r="J44" s="74">
        <v>2990</v>
      </c>
      <c r="K44" s="74">
        <v>1964.2</v>
      </c>
      <c r="L44" s="74">
        <v>783.8</v>
      </c>
      <c r="M44" s="90"/>
      <c r="N44" s="89">
        <v>0</v>
      </c>
      <c r="O44" s="85"/>
    </row>
    <row r="45" spans="1:15" s="5" customFormat="1" ht="24" customHeight="1">
      <c r="A45" s="75" t="s">
        <v>38</v>
      </c>
      <c r="B45" s="75"/>
      <c r="C45" s="75"/>
      <c r="D45" s="38"/>
      <c r="E45" s="38"/>
      <c r="F45" s="38"/>
      <c r="G45" s="38">
        <f>G39+G43+G44</f>
        <v>5000.958622</v>
      </c>
      <c r="H45" s="38"/>
      <c r="I45" s="38"/>
      <c r="J45" s="38">
        <f>J21+J38+J44</f>
        <v>6382.21</v>
      </c>
      <c r="K45" s="38">
        <f>K39+K44</f>
        <v>5024.704392000001</v>
      </c>
      <c r="L45" s="38">
        <f>L21+L38+L43+L44</f>
        <v>2739.6054189999995</v>
      </c>
      <c r="M45" s="38">
        <f>M41+M39</f>
        <v>331.70560799999987</v>
      </c>
      <c r="N45" s="84"/>
      <c r="O45" s="85"/>
    </row>
  </sheetData>
  <sheetProtection/>
  <mergeCells count="28">
    <mergeCell ref="A1:B1"/>
    <mergeCell ref="A2:O2"/>
    <mergeCell ref="M3:O3"/>
    <mergeCell ref="D4:F4"/>
    <mergeCell ref="A6:B6"/>
    <mergeCell ref="A21:C21"/>
    <mergeCell ref="A38:C38"/>
    <mergeCell ref="A39:C39"/>
    <mergeCell ref="A43:C43"/>
    <mergeCell ref="A44:C44"/>
    <mergeCell ref="A45:C45"/>
    <mergeCell ref="A4:A5"/>
    <mergeCell ref="A7:A20"/>
    <mergeCell ref="A22:A37"/>
    <mergeCell ref="A40:A42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M41:M44"/>
    <mergeCell ref="N4:N5"/>
    <mergeCell ref="O4:O5"/>
    <mergeCell ref="O7:O45"/>
  </mergeCells>
  <printOptions/>
  <pageMargins left="0.5118055555555555" right="0.5118055555555555" top="0.4722222222222222" bottom="0.3145833333333333" header="0.3145833333333333" footer="0.3"/>
  <pageSetup fitToHeight="1" fitToWidth="1" horizontalDpi="600" verticalDpi="600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禄蕾</cp:lastModifiedBy>
  <cp:lastPrinted>2021-02-24T08:49:36Z</cp:lastPrinted>
  <dcterms:created xsi:type="dcterms:W3CDTF">2006-09-19T11:21:51Z</dcterms:created>
  <dcterms:modified xsi:type="dcterms:W3CDTF">2023-06-21T12:18:44Z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false</vt:bool>
  </property>
  <property fmtid="{D5CDD505-2E9C-101B-9397-08002B2CF9AE}" pid="5" name="I">
    <vt:lpwstr>AD3FB4800C204067BD7E39F5EA8F91CC_12</vt:lpwstr>
  </property>
</Properties>
</file>